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1b26382744b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onograma" sheetId="1" r:id="R4cc2a200174748ab"/>
    <x:sheet xmlns:r="http://schemas.openxmlformats.org/officeDocument/2006/relationships" name="Ejemplo" sheetId="2" r:id="R3b400fd32e454701"/>
    <x:sheet xmlns:r="http://schemas.openxmlformats.org/officeDocument/2006/relationships" name="Guia" sheetId="3" r:id="R6a259c8b351e4c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0%"/>
    <x:numFmt numFmtId="202" formatCode="0"/>
    <x:numFmt numFmtId="203" formatCode="dd"/>
    <x:numFmt numFmtId="204" formatCode=";;;"/>
  </x:numFmts>
  <x:fonts count="4">
    <x:font>
      <x:sz val="11"/>
      <x:name val="Carlito"/>
    </x:font>
    <x:font>
      <x:sz val="11"/>
      <x:color rgb="FF182B42"/>
      <x:name val="Arial"/>
    </x:font>
    <x:font>
      <x:b/>
      <x:sz val="16"/>
      <x:color rgb="FF182B42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4CB"/>
      </x:patternFill>
    </x:fill>
    <x:fill>
      <x:patternFill patternType="solid">
        <x:fgColor rgb="FFEDF4EF"/>
      </x:patternFill>
    </x:fill>
    <x:fill>
      <x:patternFill patternType="solid">
        <x:fgColor rgb="FFFFF8DF"/>
      </x:patternFill>
    </x:fill>
    <x:fill>
      <x:patternFill patternType="solid">
        <x:fgColor rgb="FFEEF1F5"/>
      </x:patternFill>
    </x:fill>
    <x:fill>
      <x:patternFill patternType="solid">
        <x:fgColor rgb="FF0875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3" fontId="1" fillId="6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/>
    </x:xf>
    <x:xf numFmtId="203" fontId="3" fillId="6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horizontal="center" vertical="center"/>
    </x:xf>
    <x:xf numFmtId="203" fontId="3" fillId="6" borderId="0" xfId="0" applyNumberFormat="1" applyFont="1" applyFill="1" applyBorder="1" applyAlignment="1">
      <x:alignment horizontal="center" vertical="center"/>
    </x:xf>
    <x:xf numFmtId="0" fontId="3" fillId="6" borderId="0" xfId="0" applyNumberFormat="1" applyFont="1" applyFill="1" applyBorder="1" applyAlignment="1">
      <x:alignment horizontal="center" vertical="center" wrapText="1"/>
    </x:xf>
    <x:xf numFmtId="203" fontId="3" fillId="6" borderId="0" xfId="0" applyNumberFormat="1" applyFont="1" applyFill="1" applyBorder="1" applyAlignment="1">
      <x:alignment horizontal="center" vertical="center" wrapText="1"/>
    </x:xf>
    <x:xf numFmtId="204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2">
    <x:dxf>
      <x:fill>
        <x:patternFill patternType="solid">
          <x:bgColor rgb="FFA7C9E8"/>
        </x:patternFill>
      </x:fill>
    </x:dxf>
    <x:dxf>
      <x:fill>
        <x:patternFill patternType="solid">
          <x:bgColor rgb="FFEBC77A"/>
        </x:patternFill>
      </x:fill>
    </x:dxf>
    <x:dxf>
      <x:fill>
        <x:patternFill patternType="solid">
          <x:bgColor rgb="FF70AD8D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color rgb="FF9C2222"/>
      </x:font>
      <x:fill>
        <x:patternFill patternType="solid">
          <x:bgColor rgb="FFFCE4D6"/>
        </x:patternFill>
      </x:fill>
    </x:dxf>
    <x:dxf>
      <x:fill>
        <x:patternFill patternType="solid">
          <x:bgColor rgb="FFA7C9E8"/>
        </x:patternFill>
      </x:fill>
    </x:dxf>
    <x:dxf>
      <x:fill>
        <x:patternFill patternType="solid">
          <x:bgColor rgb="FFEBC77A"/>
        </x:patternFill>
      </x:fill>
    </x:dxf>
    <x:dxf>
      <x:fill>
        <x:patternFill patternType="solid">
          <x:bgColor rgb="FF70AD8D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b/>
        <x:color rgb="FF9C2222"/>
      </x:font>
      <x:fill>
        <x:patternFill patternType="solid">
          <x:bgColor rgb="FFFCE4D6"/>
        </x:patternFill>
      </x:fill>
    </x:dxf>
    <x:dxf>
      <x:font>
        <x:color rgb="FF9C2222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769aceb8f4d55" /><Relationship Type="http://schemas.openxmlformats.org/officeDocument/2006/relationships/theme" Target="/xl/theme/theme1.xml" Id="R518f6f475d1c471d" /><Relationship Type="http://schemas.openxmlformats.org/officeDocument/2006/relationships/sharedStrings" Target="/xl/sharedStrings.xml" Id="R8e4ff019377649a4" /><Relationship Type="http://schemas.openxmlformats.org/officeDocument/2006/relationships/worksheet" Target="/xl/worksheets/sheet1.xml" Id="R4cc2a200174748ab" /><Relationship Type="http://schemas.openxmlformats.org/officeDocument/2006/relationships/worksheet" Target="/xl/worksheets/sheet2.xml" Id="R3b400fd32e454701" /><Relationship Type="http://schemas.openxmlformats.org/officeDocument/2006/relationships/worksheet" Target="/xl/worksheets/sheet3.xml" Id="R6a259c8b351e4caf" /></Relationships>
</file>

<file path=xl/tables/table1.xml><?xml version="1.0" encoding="utf-8"?>
<x:table xmlns:x="http://schemas.openxmlformats.org/spreadsheetml/2006/main" id="1" name="TareasCronograma" displayName="TareasCronograma" ref="A9:H49" headerRowCount="1" totalsRowCount="0" totalsRowShown="0">
  <x:tableColumns count="8">
    <x:tableColumn id="1" name="Actividad"/>
    <x:tableColumn id="2" name="Responsable"/>
    <x:tableColumn id="3" name="Inicio"/>
    <x:tableColumn id="4" name="Fin"/>
    <x:tableColumn id="5" name="Avance"/>
    <x:tableColumn id="6" name="Días naturales"/>
    <x:tableColumn id="7" name="Estado"/>
    <x:tableColumn id="8" name="Revisión de dato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reasEjemplo" displayName="TareasEjemplo" ref="A9:H49" headerRowCount="1" totalsRowCount="0" totalsRowShown="0">
  <x:tableColumns count="8">
    <x:tableColumn id="1" name="Actividad"/>
    <x:tableColumn id="2" name="Responsable"/>
    <x:tableColumn id="3" name="Inicio"/>
    <x:tableColumn id="4" name="Fin"/>
    <x:tableColumn id="5" name="Avance"/>
    <x:tableColumn id="6" name="Días naturales"/>
    <x:tableColumn id="7" name="Estado"/>
    <x:tableColumn id="8" name="Revisión de dato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3e0ad25c3534bf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6a7c069cd724ae1" /></Relationships>
</file>

<file path=xl/worksheets/sheet1.xml><?xml version="1.0" encoding="utf-8"?>
<x:worksheet xmlns:x="http://schemas.openxmlformats.org/spreadsheetml/2006/main">
  <x:sheetPr>
    <x:tabColor rgb="FF08754B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15" hidden="0" customWidth="1"/>
    <x:col min="4" max="4" width="18" hidden="0" customWidth="1"/>
    <x:col min="5" max="5" width="12" hidden="0" customWidth="1"/>
    <x:col min="6" max="6" width="17" hidden="0" customWidth="1"/>
    <x:col min="7" max="7" width="19" hidden="0" customWidth="1"/>
    <x:col min="8" max="8" width="25" hidden="0" customWidth="1"/>
    <x:col min="9" max="9" width="4" hidden="0" customWidth="1"/>
    <x:col min="10" max="10" width="4" hidden="0" customWidth="1"/>
    <x:col min="11" max="11" width="4" hidden="0" customWidth="1"/>
    <x:col min="12" max="12" width="4" hidden="0" customWidth="1"/>
    <x:col min="13" max="13" width="4" hidden="0" customWidth="1"/>
    <x:col min="14" max="14" width="4" hidden="0" customWidth="1"/>
    <x:col min="15" max="15" width="4" hidden="0" customWidth="1"/>
    <x:col min="16" max="16" width="4" hidden="0" customWidth="1"/>
    <x:col min="17" max="17" width="4" hidden="0" customWidth="1"/>
    <x:col min="18" max="18" width="4" hidden="0" customWidth="1"/>
    <x:col min="19" max="19" width="4" hidden="0" customWidth="1"/>
    <x:col min="20" max="20" width="4" hidden="0" customWidth="1"/>
    <x:col min="21" max="21" width="4" hidden="0" customWidth="1"/>
    <x:col min="22" max="22" width="4" hidden="0" customWidth="1"/>
    <x:col min="23" max="23" width="4" hidden="0" customWidth="1"/>
    <x:col min="24" max="24" width="4" hidden="0" customWidth="1"/>
    <x:col min="25" max="25" width="4" hidden="0" customWidth="1"/>
    <x:col min="26" max="26" width="4" hidden="0" customWidth="1"/>
    <x:col min="27" max="27" width="4" hidden="0" customWidth="1"/>
    <x:col min="28" max="28" width="4" hidden="0" customWidth="1"/>
    <x:col min="29" max="29" width="4" hidden="0" customWidth="1"/>
    <x:col min="30" max="30" width="4" hidden="0" customWidth="1"/>
    <x:col min="31" max="31" width="4" hidden="0" customWidth="1"/>
    <x:col min="32" max="32" width="4" hidden="0" customWidth="1"/>
    <x:col min="33" max="33" width="4" hidden="0" customWidth="1"/>
    <x:col min="34" max="34" width="4" hidden="0" customWidth="1"/>
    <x:col min="35" max="35" width="4" hidden="0" customWidth="1"/>
    <x:col min="36" max="36" width="4" hidden="0" customWidth="1"/>
    <x:col min="37" max="37" width="4" hidden="0" customWidth="1"/>
    <x:col min="38" max="38" width="4" hidden="0" customWidth="1"/>
    <x:col min="39" max="39" width="4" hidden="0" customWidth="1"/>
    <x:col min="40" max="40" width="4" hidden="0" customWidth="1"/>
    <x:col min="41" max="41" width="4" hidden="0" customWidth="1"/>
    <x:col min="42" max="42" width="4" hidden="0" customWidth="1"/>
    <x:col min="43" max="43" width="4" hidden="0" customWidth="1"/>
    <x:col min="44" max="44" width="4" hidden="0" customWidth="1"/>
    <x:col min="45" max="45" width="4" hidden="0" customWidth="1"/>
    <x:col min="46" max="46" width="4" hidden="0" customWidth="1"/>
    <x:col min="47" max="47" width="4" hidden="0" customWidth="1"/>
    <x:col min="48" max="48" width="4" hidden="0" customWidth="1"/>
    <x:col min="49" max="49" width="4" hidden="0" customWidth="1"/>
    <x:col min="50" max="50" width="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</x:row>
    <x:row r="2">
      <x:c r="A2" s="3" t="str">
        <x:v>Cronograma de actividades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</x:row>
    <x:row r="3">
      <x:c r="A3" s="2" t="str">
        <x:v>40 tareas. Amarillo: editable. Gris: calculado. Días naturales, incluidos fines de semana.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</x:row>
    <x:row r="4">
      <x:c r="A4" s="2" t="str">
        <x:v>Inicio de vista</x:v>
      </x:c>
      <x:c r="B4" s="5" t="n">
        <x:v>46314</x:v>
      </x:c>
      <x:c r="C4" s="2" t="str">
        <x:v>Fin de vista</x:v>
      </x:c>
      <x:c r="D4" s="4" t="n">
        <x:f>IF(ISNUMBER(B4),B4+41,"")</x:f>
        <x:v>46355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</x:row>
    <x:row r="5">
      <x:c r="A5" s="2" t="str">
        <x:v>Fecha de revisión</x:v>
      </x:c>
      <x:c r="B5" s="5" t="n">
        <x:v>46318</x:v>
      </x:c>
      <x:c r="C5" s="2" t="str">
        <x:v>Ajustes</x:v>
      </x:c>
      <x:c r="D5" s="2" t="str">
        <x:f>IF(NOT(ISNUMBER(B4)),"Revisar inicio",IF(OR(B4&lt;DATE(2000,1,1),B4&gt;DATE(2099,11,20),B4&lt;&gt;INT(B4)),"Revisar inicio",IF(NOT(ISNUMBER(B5)),"Revisar revisión",IF(OR(B5&lt;DATE(2000,1,1),B5&gt;DATE(2099,12,31),B5&lt;&gt;INT(B5)),"Revisar revisión","OK"))))</x:f>
        <x:v>OK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</x:row>
    <x:row r="7" ht="28" customHeight="1">
      <x:c r="A7" s="6" t="str">
        <x:v>Tareas</x:v>
      </x:c>
      <x:c r="B7" s="6" t="n">
        <x:f>ROWS(H10:H49)-COUNTBLANK(H10:H49)</x:f>
        <x:v>0</x:v>
      </x:c>
      <x:c r="C7" s="6" t="str">
        <x:v>Terminadas</x:v>
      </x:c>
      <x:c r="D7" s="6" t="n">
        <x:f>COUNTIFS(G10:G49,"Terminada")</x:f>
        <x:v>0</x:v>
      </x:c>
      <x:c r="E7" s="6" t="str">
        <x:v>Atrasadas</x:v>
      </x:c>
      <x:c r="F7" s="6" t="n">
        <x:f>COUNTIFS(G10:G49,"Atrasada")</x:f>
        <x:v>0</x:v>
      </x:c>
      <x:c r="G7" s="6" t="str">
        <x:v>Revisar datos</x:v>
      </x:c>
      <x:c r="H7" s="6" t="n">
        <x:f>ROWS(H10:H49)-COUNTBLANK(H10:H49)-COUNTIFS(H10:H49,"OK")</x:f>
        <x:v>0</x:v>
      </x:c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</x:row>
    <x:row r="8">
      <x:c r="A8" s="2" t="str">
        <x:v>La revisión es manual. Los contadores incluyen todas las filas, aunque filtres la tabla.</x:v>
      </x:c>
      <x:c r="B8" s="2"/>
      <x:c r="C8" s="2"/>
      <x:c r="D8" s="2"/>
      <x:c r="E8" s="2"/>
      <x:c r="F8" s="2"/>
      <x:c r="G8" s="2"/>
      <x:c r="H8" s="2"/>
      <x:c r="I8" s="2" t="str">
        <x:v>Gantt: azul pendiente, ámbar en curso, verde terminada. Cambia B4 para ver otras fechas.</x:v>
      </x:c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</x:row>
    <x:row r="9" ht="34" customHeight="1">
      <x:c r="A9" s="21" t="str">
        <x:v>Actividad</x:v>
      </x:c>
      <x:c r="B9" s="21" t="str">
        <x:v>Responsable</x:v>
      </x:c>
      <x:c r="C9" s="21" t="str">
        <x:v>Inicio</x:v>
      </x:c>
      <x:c r="D9" s="21" t="str">
        <x:v>Fin</x:v>
      </x:c>
      <x:c r="E9" s="21" t="str">
        <x:v>Avance</x:v>
      </x:c>
      <x:c r="F9" s="21" t="str">
        <x:v>Días naturales</x:v>
      </x:c>
      <x:c r="G9" s="21" t="str">
        <x:v>Estado</x:v>
      </x:c>
      <x:c r="H9" s="21" t="str">
        <x:v>Revisión de datos</x:v>
      </x:c>
      <x:c r="I9" s="22" t="n">
        <x:f>IF($D$5="OK",$B$4+0,"")</x:f>
        <x:v>46314</x:v>
      </x:c>
      <x:c r="J9" s="22" t="n">
        <x:f>IF($D$5="OK",$B$4+1,"")</x:f>
        <x:v>46315</x:v>
      </x:c>
      <x:c r="K9" s="22" t="n">
        <x:f>IF($D$5="OK",$B$4+2,"")</x:f>
        <x:v>46316</x:v>
      </x:c>
      <x:c r="L9" s="22" t="n">
        <x:f>IF($D$5="OK",$B$4+3,"")</x:f>
        <x:v>46317</x:v>
      </x:c>
      <x:c r="M9" s="22" t="n">
        <x:f>IF($D$5="OK",$B$4+4,"")</x:f>
        <x:v>46318</x:v>
      </x:c>
      <x:c r="N9" s="22" t="n">
        <x:f>IF($D$5="OK",$B$4+5,"")</x:f>
        <x:v>46319</x:v>
      </x:c>
      <x:c r="O9" s="22" t="n">
        <x:f>IF($D$5="OK",$B$4+6,"")</x:f>
        <x:v>46320</x:v>
      </x:c>
      <x:c r="P9" s="22" t="n">
        <x:f>IF($D$5="OK",$B$4+7,"")</x:f>
        <x:v>46321</x:v>
      </x:c>
      <x:c r="Q9" s="22" t="n">
        <x:f>IF($D$5="OK",$B$4+8,"")</x:f>
        <x:v>46322</x:v>
      </x:c>
      <x:c r="R9" s="22" t="n">
        <x:f>IF($D$5="OK",$B$4+9,"")</x:f>
        <x:v>46323</x:v>
      </x:c>
      <x:c r="S9" s="22" t="n">
        <x:f>IF($D$5="OK",$B$4+10,"")</x:f>
        <x:v>46324</x:v>
      </x:c>
      <x:c r="T9" s="22" t="n">
        <x:f>IF($D$5="OK",$B$4+11,"")</x:f>
        <x:v>46325</x:v>
      </x:c>
      <x:c r="U9" s="22" t="n">
        <x:f>IF($D$5="OK",$B$4+12,"")</x:f>
        <x:v>46326</x:v>
      </x:c>
      <x:c r="V9" s="22" t="n">
        <x:f>IF($D$5="OK",$B$4+13,"")</x:f>
        <x:v>46327</x:v>
      </x:c>
      <x:c r="W9" s="22" t="n">
        <x:f>IF($D$5="OK",$B$4+14,"")</x:f>
        <x:v>46328</x:v>
      </x:c>
      <x:c r="X9" s="22" t="n">
        <x:f>IF($D$5="OK",$B$4+15,"")</x:f>
        <x:v>46329</x:v>
      </x:c>
      <x:c r="Y9" s="22" t="n">
        <x:f>IF($D$5="OK",$B$4+16,"")</x:f>
        <x:v>46330</x:v>
      </x:c>
      <x:c r="Z9" s="22" t="n">
        <x:f>IF($D$5="OK",$B$4+17,"")</x:f>
        <x:v>46331</x:v>
      </x:c>
      <x:c r="AA9" s="22" t="n">
        <x:f>IF($D$5="OK",$B$4+18,"")</x:f>
        <x:v>46332</x:v>
      </x:c>
      <x:c r="AB9" s="22" t="n">
        <x:f>IF($D$5="OK",$B$4+19,"")</x:f>
        <x:v>46333</x:v>
      </x:c>
      <x:c r="AC9" s="22" t="n">
        <x:f>IF($D$5="OK",$B$4+20,"")</x:f>
        <x:v>46334</x:v>
      </x:c>
      <x:c r="AD9" s="22" t="n">
        <x:f>IF($D$5="OK",$B$4+21,"")</x:f>
        <x:v>46335</x:v>
      </x:c>
      <x:c r="AE9" s="22" t="n">
        <x:f>IF($D$5="OK",$B$4+22,"")</x:f>
        <x:v>46336</x:v>
      </x:c>
      <x:c r="AF9" s="22" t="n">
        <x:f>IF($D$5="OK",$B$4+23,"")</x:f>
        <x:v>46337</x:v>
      </x:c>
      <x:c r="AG9" s="22" t="n">
        <x:f>IF($D$5="OK",$B$4+24,"")</x:f>
        <x:v>46338</x:v>
      </x:c>
      <x:c r="AH9" s="22" t="n">
        <x:f>IF($D$5="OK",$B$4+25,"")</x:f>
        <x:v>46339</x:v>
      </x:c>
      <x:c r="AI9" s="22" t="n">
        <x:f>IF($D$5="OK",$B$4+26,"")</x:f>
        <x:v>46340</x:v>
      </x:c>
      <x:c r="AJ9" s="22" t="n">
        <x:f>IF($D$5="OK",$B$4+27,"")</x:f>
        <x:v>46341</x:v>
      </x:c>
      <x:c r="AK9" s="22" t="n">
        <x:f>IF($D$5="OK",$B$4+28,"")</x:f>
        <x:v>46342</x:v>
      </x:c>
      <x:c r="AL9" s="22" t="n">
        <x:f>IF($D$5="OK",$B$4+29,"")</x:f>
        <x:v>46343</x:v>
      </x:c>
      <x:c r="AM9" s="22" t="n">
        <x:f>IF($D$5="OK",$B$4+30,"")</x:f>
        <x:v>46344</x:v>
      </x:c>
      <x:c r="AN9" s="22" t="n">
        <x:f>IF($D$5="OK",$B$4+31,"")</x:f>
        <x:v>46345</x:v>
      </x:c>
      <x:c r="AO9" s="22" t="n">
        <x:f>IF($D$5="OK",$B$4+32,"")</x:f>
        <x:v>46346</x:v>
      </x:c>
      <x:c r="AP9" s="22" t="n">
        <x:f>IF($D$5="OK",$B$4+33,"")</x:f>
        <x:v>46347</x:v>
      </x:c>
      <x:c r="AQ9" s="22" t="n">
        <x:f>IF($D$5="OK",$B$4+34,"")</x:f>
        <x:v>46348</x:v>
      </x:c>
      <x:c r="AR9" s="22" t="n">
        <x:f>IF($D$5="OK",$B$4+35,"")</x:f>
        <x:v>46349</x:v>
      </x:c>
      <x:c r="AS9" s="22" t="n">
        <x:f>IF($D$5="OK",$B$4+36,"")</x:f>
        <x:v>46350</x:v>
      </x:c>
      <x:c r="AT9" s="22" t="n">
        <x:f>IF($D$5="OK",$B$4+37,"")</x:f>
        <x:v>46351</x:v>
      </x:c>
      <x:c r="AU9" s="22" t="n">
        <x:f>IF($D$5="OK",$B$4+38,"")</x:f>
        <x:v>46352</x:v>
      </x:c>
      <x:c r="AV9" s="22" t="n">
        <x:f>IF($D$5="OK",$B$4+39,"")</x:f>
        <x:v>46353</x:v>
      </x:c>
      <x:c r="AW9" s="22" t="n">
        <x:f>IF($D$5="OK",$B$4+40,"")</x:f>
        <x:v>46354</x:v>
      </x:c>
      <x:c r="AX9" s="22" t="n">
        <x:f>IF($D$5="OK",$B$4+41,"")</x:f>
        <x:v>46355</x:v>
      </x:c>
    </x:row>
    <x:row r="10" ht="30" customHeight="1">
      <x:c r="A10" s="8"/>
      <x:c r="B10" s="8"/>
      <x:c r="C10" s="11"/>
      <x:c r="D10" s="11"/>
      <x:c r="E10" s="12"/>
      <x:c r="F10" s="13" t="str">
        <x:f>IF(H10="OK",D10-C10+1,"")</x:f>
      </x:c>
      <x:c r="G10" s="10" t="str">
        <x:f>IF(H10="","",IF(H10&lt;&gt;"OK","Revisar datos",IF($D$5&lt;&gt;"OK","Revisar ajustes",IF(E10=1,"Terminada",IF(D10&lt;$B$5,"Atrasada",IF(E10&gt;0,"En curso","Pendiente"))))))</x:f>
      </x:c>
      <x:c r="H10" s="10" t="str">
        <x:f>IF(COUNTA(A10:E10)=0,"",IF(A10="","Falta actividad",IF(B10="","Falta responsable",IF(OR(C10="",D10=""),"Faltan fechas",IF(OR(NOT(ISNUMBER(C10)),NOT(ISNUMBER(D10))),"Fechas no válidas",IF(OR(C10&lt;DATE(2000,1,1),D10&gt;DATE(2099,12,31),C10&lt;&gt;INT(C10),D10&lt;&gt;INT(D10)),"Fechas no válidas",IF(D10&lt;C10,"Fin anterior al inicio",IF(OR(ISBLANK(E10),NOT(ISNUMBER(E10))),"Falta avance válido",IF(OR(E10&lt;0,E10&gt;1),"Avance fuera de rango","OK")))))))))</x:f>
      </x:c>
      <x:c r="I10" s="23" t="str">
        <x:f>IF(AND($H10="OK",$D$5="OK",I$9&gt;=$C10,I$9&lt;=$D10),IF($E10=1,3,IF($E10&gt;0,2,1)),"")</x:f>
      </x:c>
      <x:c r="J10" s="23" t="str">
        <x:f>IF(AND($H10="OK",$D$5="OK",J$9&gt;=$C10,J$9&lt;=$D10),IF($E10=1,3,IF($E10&gt;0,2,1)),"")</x:f>
      </x:c>
      <x:c r="K10" s="23" t="str">
        <x:f>IF(AND($H10="OK",$D$5="OK",K$9&gt;=$C10,K$9&lt;=$D10),IF($E10=1,3,IF($E10&gt;0,2,1)),"")</x:f>
      </x:c>
      <x:c r="L10" s="23" t="str">
        <x:f>IF(AND($H10="OK",$D$5="OK",L$9&gt;=$C10,L$9&lt;=$D10),IF($E10=1,3,IF($E10&gt;0,2,1)),"")</x:f>
      </x:c>
      <x:c r="M10" s="23" t="str">
        <x:f>IF(AND($H10="OK",$D$5="OK",M$9&gt;=$C10,M$9&lt;=$D10),IF($E10=1,3,IF($E10&gt;0,2,1)),"")</x:f>
      </x:c>
      <x:c r="N10" s="23" t="str">
        <x:f>IF(AND($H10="OK",$D$5="OK",N$9&gt;=$C10,N$9&lt;=$D10),IF($E10=1,3,IF($E10&gt;0,2,1)),"")</x:f>
      </x:c>
      <x:c r="O10" s="23" t="str">
        <x:f>IF(AND($H10="OK",$D$5="OK",O$9&gt;=$C10,O$9&lt;=$D10),IF($E10=1,3,IF($E10&gt;0,2,1)),"")</x:f>
      </x:c>
      <x:c r="P10" s="23" t="str">
        <x:f>IF(AND($H10="OK",$D$5="OK",P$9&gt;=$C10,P$9&lt;=$D10),IF($E10=1,3,IF($E10&gt;0,2,1)),"")</x:f>
      </x:c>
      <x:c r="Q10" s="23" t="str">
        <x:f>IF(AND($H10="OK",$D$5="OK",Q$9&gt;=$C10,Q$9&lt;=$D10),IF($E10=1,3,IF($E10&gt;0,2,1)),"")</x:f>
      </x:c>
      <x:c r="R10" s="23" t="str">
        <x:f>IF(AND($H10="OK",$D$5="OK",R$9&gt;=$C10,R$9&lt;=$D10),IF($E10=1,3,IF($E10&gt;0,2,1)),"")</x:f>
      </x:c>
      <x:c r="S10" s="23" t="str">
        <x:f>IF(AND($H10="OK",$D$5="OK",S$9&gt;=$C10,S$9&lt;=$D10),IF($E10=1,3,IF($E10&gt;0,2,1)),"")</x:f>
      </x:c>
      <x:c r="T10" s="23" t="str">
        <x:f>IF(AND($H10="OK",$D$5="OK",T$9&gt;=$C10,T$9&lt;=$D10),IF($E10=1,3,IF($E10&gt;0,2,1)),"")</x:f>
      </x:c>
      <x:c r="U10" s="23" t="str">
        <x:f>IF(AND($H10="OK",$D$5="OK",U$9&gt;=$C10,U$9&lt;=$D10),IF($E10=1,3,IF($E10&gt;0,2,1)),"")</x:f>
      </x:c>
      <x:c r="V10" s="23" t="str">
        <x:f>IF(AND($H10="OK",$D$5="OK",V$9&gt;=$C10,V$9&lt;=$D10),IF($E10=1,3,IF($E10&gt;0,2,1)),"")</x:f>
      </x:c>
      <x:c r="W10" s="23" t="str">
        <x:f>IF(AND($H10="OK",$D$5="OK",W$9&gt;=$C10,W$9&lt;=$D10),IF($E10=1,3,IF($E10&gt;0,2,1)),"")</x:f>
      </x:c>
      <x:c r="X10" s="23" t="str">
        <x:f>IF(AND($H10="OK",$D$5="OK",X$9&gt;=$C10,X$9&lt;=$D10),IF($E10=1,3,IF($E10&gt;0,2,1)),"")</x:f>
      </x:c>
      <x:c r="Y10" s="23" t="str">
        <x:f>IF(AND($H10="OK",$D$5="OK",Y$9&gt;=$C10,Y$9&lt;=$D10),IF($E10=1,3,IF($E10&gt;0,2,1)),"")</x:f>
      </x:c>
      <x:c r="Z10" s="23" t="str">
        <x:f>IF(AND($H10="OK",$D$5="OK",Z$9&gt;=$C10,Z$9&lt;=$D10),IF($E10=1,3,IF($E10&gt;0,2,1)),"")</x:f>
      </x:c>
      <x:c r="AA10" s="23" t="str">
        <x:f>IF(AND($H10="OK",$D$5="OK",AA$9&gt;=$C10,AA$9&lt;=$D10),IF($E10=1,3,IF($E10&gt;0,2,1)),"")</x:f>
      </x:c>
      <x:c r="AB10" s="23" t="str">
        <x:f>IF(AND($H10="OK",$D$5="OK",AB$9&gt;=$C10,AB$9&lt;=$D10),IF($E10=1,3,IF($E10&gt;0,2,1)),"")</x:f>
      </x:c>
      <x:c r="AC10" s="23" t="str">
        <x:f>IF(AND($H10="OK",$D$5="OK",AC$9&gt;=$C10,AC$9&lt;=$D10),IF($E10=1,3,IF($E10&gt;0,2,1)),"")</x:f>
      </x:c>
      <x:c r="AD10" s="23" t="str">
        <x:f>IF(AND($H10="OK",$D$5="OK",AD$9&gt;=$C10,AD$9&lt;=$D10),IF($E10=1,3,IF($E10&gt;0,2,1)),"")</x:f>
      </x:c>
      <x:c r="AE10" s="23" t="str">
        <x:f>IF(AND($H10="OK",$D$5="OK",AE$9&gt;=$C10,AE$9&lt;=$D10),IF($E10=1,3,IF($E10&gt;0,2,1)),"")</x:f>
      </x:c>
      <x:c r="AF10" s="23" t="str">
        <x:f>IF(AND($H10="OK",$D$5="OK",AF$9&gt;=$C10,AF$9&lt;=$D10),IF($E10=1,3,IF($E10&gt;0,2,1)),"")</x:f>
      </x:c>
      <x:c r="AG10" s="23" t="str">
        <x:f>IF(AND($H10="OK",$D$5="OK",AG$9&gt;=$C10,AG$9&lt;=$D10),IF($E10=1,3,IF($E10&gt;0,2,1)),"")</x:f>
      </x:c>
      <x:c r="AH10" s="23" t="str">
        <x:f>IF(AND($H10="OK",$D$5="OK",AH$9&gt;=$C10,AH$9&lt;=$D10),IF($E10=1,3,IF($E10&gt;0,2,1)),"")</x:f>
      </x:c>
      <x:c r="AI10" s="23" t="str">
        <x:f>IF(AND($H10="OK",$D$5="OK",AI$9&gt;=$C10,AI$9&lt;=$D10),IF($E10=1,3,IF($E10&gt;0,2,1)),"")</x:f>
      </x:c>
      <x:c r="AJ10" s="23" t="str">
        <x:f>IF(AND($H10="OK",$D$5="OK",AJ$9&gt;=$C10,AJ$9&lt;=$D10),IF($E10=1,3,IF($E10&gt;0,2,1)),"")</x:f>
      </x:c>
      <x:c r="AK10" s="23" t="str">
        <x:f>IF(AND($H10="OK",$D$5="OK",AK$9&gt;=$C10,AK$9&lt;=$D10),IF($E10=1,3,IF($E10&gt;0,2,1)),"")</x:f>
      </x:c>
      <x:c r="AL10" s="23" t="str">
        <x:f>IF(AND($H10="OK",$D$5="OK",AL$9&gt;=$C10,AL$9&lt;=$D10),IF($E10=1,3,IF($E10&gt;0,2,1)),"")</x:f>
      </x:c>
      <x:c r="AM10" s="23" t="str">
        <x:f>IF(AND($H10="OK",$D$5="OK",AM$9&gt;=$C10,AM$9&lt;=$D10),IF($E10=1,3,IF($E10&gt;0,2,1)),"")</x:f>
      </x:c>
      <x:c r="AN10" s="23" t="str">
        <x:f>IF(AND($H10="OK",$D$5="OK",AN$9&gt;=$C10,AN$9&lt;=$D10),IF($E10=1,3,IF($E10&gt;0,2,1)),"")</x:f>
      </x:c>
      <x:c r="AO10" s="23" t="str">
        <x:f>IF(AND($H10="OK",$D$5="OK",AO$9&gt;=$C10,AO$9&lt;=$D10),IF($E10=1,3,IF($E10&gt;0,2,1)),"")</x:f>
      </x:c>
      <x:c r="AP10" s="23" t="str">
        <x:f>IF(AND($H10="OK",$D$5="OK",AP$9&gt;=$C10,AP$9&lt;=$D10),IF($E10=1,3,IF($E10&gt;0,2,1)),"")</x:f>
      </x:c>
      <x:c r="AQ10" s="23" t="str">
        <x:f>IF(AND($H10="OK",$D$5="OK",AQ$9&gt;=$C10,AQ$9&lt;=$D10),IF($E10=1,3,IF($E10&gt;0,2,1)),"")</x:f>
      </x:c>
      <x:c r="AR10" s="23" t="str">
        <x:f>IF(AND($H10="OK",$D$5="OK",AR$9&gt;=$C10,AR$9&lt;=$D10),IF($E10=1,3,IF($E10&gt;0,2,1)),"")</x:f>
      </x:c>
      <x:c r="AS10" s="23" t="str">
        <x:f>IF(AND($H10="OK",$D$5="OK",AS$9&gt;=$C10,AS$9&lt;=$D10),IF($E10=1,3,IF($E10&gt;0,2,1)),"")</x:f>
      </x:c>
      <x:c r="AT10" s="23" t="str">
        <x:f>IF(AND($H10="OK",$D$5="OK",AT$9&gt;=$C10,AT$9&lt;=$D10),IF($E10=1,3,IF($E10&gt;0,2,1)),"")</x:f>
      </x:c>
      <x:c r="AU10" s="23" t="str">
        <x:f>IF(AND($H10="OK",$D$5="OK",AU$9&gt;=$C10,AU$9&lt;=$D10),IF($E10=1,3,IF($E10&gt;0,2,1)),"")</x:f>
      </x:c>
      <x:c r="AV10" s="23" t="str">
        <x:f>IF(AND($H10="OK",$D$5="OK",AV$9&gt;=$C10,AV$9&lt;=$D10),IF($E10=1,3,IF($E10&gt;0,2,1)),"")</x:f>
      </x:c>
      <x:c r="AW10" s="23" t="str">
        <x:f>IF(AND($H10="OK",$D$5="OK",AW$9&gt;=$C10,AW$9&lt;=$D10),IF($E10=1,3,IF($E10&gt;0,2,1)),"")</x:f>
      </x:c>
      <x:c r="AX10" s="23" t="str">
        <x:f>IF(AND($H10="OK",$D$5="OK",AX$9&gt;=$C10,AX$9&lt;=$D10),IF($E10=1,3,IF($E10&gt;0,2,1)),"")</x:f>
      </x:c>
    </x:row>
    <x:row r="11" ht="30" customHeight="1">
      <x:c r="A11" s="8"/>
      <x:c r="B11" s="8"/>
      <x:c r="C11" s="11"/>
      <x:c r="D11" s="11"/>
      <x:c r="E11" s="12"/>
      <x:c r="F11" s="13" t="str">
        <x:f>IF(H11="OK",D11-C11+1,"")</x:f>
      </x:c>
      <x:c r="G11" s="10" t="str">
        <x:f>IF(H11="","",IF(H11&lt;&gt;"OK","Revisar datos",IF($D$5&lt;&gt;"OK","Revisar ajustes",IF(E11=1,"Terminada",IF(D11&lt;$B$5,"Atrasada",IF(E11&gt;0,"En curso","Pendiente"))))))</x:f>
      </x:c>
      <x:c r="H11" s="10" t="str">
        <x:f>IF(COUNTA(A11:E11)=0,"",IF(A11="","Falta actividad",IF(B11="","Falta responsable",IF(OR(C11="",D11=""),"Faltan fechas",IF(OR(NOT(ISNUMBER(C11)),NOT(ISNUMBER(D11))),"Fechas no válidas",IF(OR(C11&lt;DATE(2000,1,1),D11&gt;DATE(2099,12,31),C11&lt;&gt;INT(C11),D11&lt;&gt;INT(D11)),"Fechas no válidas",IF(D11&lt;C11,"Fin anterior al inicio",IF(OR(ISBLANK(E11),NOT(ISNUMBER(E11))),"Falta avance válido",IF(OR(E11&lt;0,E11&gt;1),"Avance fuera de rango","OK")))))))))</x:f>
      </x:c>
      <x:c r="I11" s="23" t="str">
        <x:f>IF(AND($H11="OK",$D$5="OK",I$9&gt;=$C11,I$9&lt;=$D11),IF($E11=1,3,IF($E11&gt;0,2,1)),"")</x:f>
      </x:c>
      <x:c r="J11" s="23" t="str">
        <x:f>IF(AND($H11="OK",$D$5="OK",J$9&gt;=$C11,J$9&lt;=$D11),IF($E11=1,3,IF($E11&gt;0,2,1)),"")</x:f>
      </x:c>
      <x:c r="K11" s="23" t="str">
        <x:f>IF(AND($H11="OK",$D$5="OK",K$9&gt;=$C11,K$9&lt;=$D11),IF($E11=1,3,IF($E11&gt;0,2,1)),"")</x:f>
      </x:c>
      <x:c r="L11" s="23" t="str">
        <x:f>IF(AND($H11="OK",$D$5="OK",L$9&gt;=$C11,L$9&lt;=$D11),IF($E11=1,3,IF($E11&gt;0,2,1)),"")</x:f>
      </x:c>
      <x:c r="M11" s="23" t="str">
        <x:f>IF(AND($H11="OK",$D$5="OK",M$9&gt;=$C11,M$9&lt;=$D11),IF($E11=1,3,IF($E11&gt;0,2,1)),"")</x:f>
      </x:c>
      <x:c r="N11" s="23" t="str">
        <x:f>IF(AND($H11="OK",$D$5="OK",N$9&gt;=$C11,N$9&lt;=$D11),IF($E11=1,3,IF($E11&gt;0,2,1)),"")</x:f>
      </x:c>
      <x:c r="O11" s="23" t="str">
        <x:f>IF(AND($H11="OK",$D$5="OK",O$9&gt;=$C11,O$9&lt;=$D11),IF($E11=1,3,IF($E11&gt;0,2,1)),"")</x:f>
      </x:c>
      <x:c r="P11" s="23" t="str">
        <x:f>IF(AND($H11="OK",$D$5="OK",P$9&gt;=$C11,P$9&lt;=$D11),IF($E11=1,3,IF($E11&gt;0,2,1)),"")</x:f>
      </x:c>
      <x:c r="Q11" s="23" t="str">
        <x:f>IF(AND($H11="OK",$D$5="OK",Q$9&gt;=$C11,Q$9&lt;=$D11),IF($E11=1,3,IF($E11&gt;0,2,1)),"")</x:f>
      </x:c>
      <x:c r="R11" s="23" t="str">
        <x:f>IF(AND($H11="OK",$D$5="OK",R$9&gt;=$C11,R$9&lt;=$D11),IF($E11=1,3,IF($E11&gt;0,2,1)),"")</x:f>
      </x:c>
      <x:c r="S11" s="23" t="str">
        <x:f>IF(AND($H11="OK",$D$5="OK",S$9&gt;=$C11,S$9&lt;=$D11),IF($E11=1,3,IF($E11&gt;0,2,1)),"")</x:f>
      </x:c>
      <x:c r="T11" s="23" t="str">
        <x:f>IF(AND($H11="OK",$D$5="OK",T$9&gt;=$C11,T$9&lt;=$D11),IF($E11=1,3,IF($E11&gt;0,2,1)),"")</x:f>
      </x:c>
      <x:c r="U11" s="23" t="str">
        <x:f>IF(AND($H11="OK",$D$5="OK",U$9&gt;=$C11,U$9&lt;=$D11),IF($E11=1,3,IF($E11&gt;0,2,1)),"")</x:f>
      </x:c>
      <x:c r="V11" s="23" t="str">
        <x:f>IF(AND($H11="OK",$D$5="OK",V$9&gt;=$C11,V$9&lt;=$D11),IF($E11=1,3,IF($E11&gt;0,2,1)),"")</x:f>
      </x:c>
      <x:c r="W11" s="23" t="str">
        <x:f>IF(AND($H11="OK",$D$5="OK",W$9&gt;=$C11,W$9&lt;=$D11),IF($E11=1,3,IF($E11&gt;0,2,1)),"")</x:f>
      </x:c>
      <x:c r="X11" s="23" t="str">
        <x:f>IF(AND($H11="OK",$D$5="OK",X$9&gt;=$C11,X$9&lt;=$D11),IF($E11=1,3,IF($E11&gt;0,2,1)),"")</x:f>
      </x:c>
      <x:c r="Y11" s="23" t="str">
        <x:f>IF(AND($H11="OK",$D$5="OK",Y$9&gt;=$C11,Y$9&lt;=$D11),IF($E11=1,3,IF($E11&gt;0,2,1)),"")</x:f>
      </x:c>
      <x:c r="Z11" s="23" t="str">
        <x:f>IF(AND($H11="OK",$D$5="OK",Z$9&gt;=$C11,Z$9&lt;=$D11),IF($E11=1,3,IF($E11&gt;0,2,1)),"")</x:f>
      </x:c>
      <x:c r="AA11" s="23" t="str">
        <x:f>IF(AND($H11="OK",$D$5="OK",AA$9&gt;=$C11,AA$9&lt;=$D11),IF($E11=1,3,IF($E11&gt;0,2,1)),"")</x:f>
      </x:c>
      <x:c r="AB11" s="23" t="str">
        <x:f>IF(AND($H11="OK",$D$5="OK",AB$9&gt;=$C11,AB$9&lt;=$D11),IF($E11=1,3,IF($E11&gt;0,2,1)),"")</x:f>
      </x:c>
      <x:c r="AC11" s="23" t="str">
        <x:f>IF(AND($H11="OK",$D$5="OK",AC$9&gt;=$C11,AC$9&lt;=$D11),IF($E11=1,3,IF($E11&gt;0,2,1)),"")</x:f>
      </x:c>
      <x:c r="AD11" s="23" t="str">
        <x:f>IF(AND($H11="OK",$D$5="OK",AD$9&gt;=$C11,AD$9&lt;=$D11),IF($E11=1,3,IF($E11&gt;0,2,1)),"")</x:f>
      </x:c>
      <x:c r="AE11" s="23" t="str">
        <x:f>IF(AND($H11="OK",$D$5="OK",AE$9&gt;=$C11,AE$9&lt;=$D11),IF($E11=1,3,IF($E11&gt;0,2,1)),"")</x:f>
      </x:c>
      <x:c r="AF11" s="23" t="str">
        <x:f>IF(AND($H11="OK",$D$5="OK",AF$9&gt;=$C11,AF$9&lt;=$D11),IF($E11=1,3,IF($E11&gt;0,2,1)),"")</x:f>
      </x:c>
      <x:c r="AG11" s="23" t="str">
        <x:f>IF(AND($H11="OK",$D$5="OK",AG$9&gt;=$C11,AG$9&lt;=$D11),IF($E11=1,3,IF($E11&gt;0,2,1)),"")</x:f>
      </x:c>
      <x:c r="AH11" s="23" t="str">
        <x:f>IF(AND($H11="OK",$D$5="OK",AH$9&gt;=$C11,AH$9&lt;=$D11),IF($E11=1,3,IF($E11&gt;0,2,1)),"")</x:f>
      </x:c>
      <x:c r="AI11" s="23" t="str">
        <x:f>IF(AND($H11="OK",$D$5="OK",AI$9&gt;=$C11,AI$9&lt;=$D11),IF($E11=1,3,IF($E11&gt;0,2,1)),"")</x:f>
      </x:c>
      <x:c r="AJ11" s="23" t="str">
        <x:f>IF(AND($H11="OK",$D$5="OK",AJ$9&gt;=$C11,AJ$9&lt;=$D11),IF($E11=1,3,IF($E11&gt;0,2,1)),"")</x:f>
      </x:c>
      <x:c r="AK11" s="23" t="str">
        <x:f>IF(AND($H11="OK",$D$5="OK",AK$9&gt;=$C11,AK$9&lt;=$D11),IF($E11=1,3,IF($E11&gt;0,2,1)),"")</x:f>
      </x:c>
      <x:c r="AL11" s="23" t="str">
        <x:f>IF(AND($H11="OK",$D$5="OK",AL$9&gt;=$C11,AL$9&lt;=$D11),IF($E11=1,3,IF($E11&gt;0,2,1)),"")</x:f>
      </x:c>
      <x:c r="AM11" s="23" t="str">
        <x:f>IF(AND($H11="OK",$D$5="OK",AM$9&gt;=$C11,AM$9&lt;=$D11),IF($E11=1,3,IF($E11&gt;0,2,1)),"")</x:f>
      </x:c>
      <x:c r="AN11" s="23" t="str">
        <x:f>IF(AND($H11="OK",$D$5="OK",AN$9&gt;=$C11,AN$9&lt;=$D11),IF($E11=1,3,IF($E11&gt;0,2,1)),"")</x:f>
      </x:c>
      <x:c r="AO11" s="23" t="str">
        <x:f>IF(AND($H11="OK",$D$5="OK",AO$9&gt;=$C11,AO$9&lt;=$D11),IF($E11=1,3,IF($E11&gt;0,2,1)),"")</x:f>
      </x:c>
      <x:c r="AP11" s="23" t="str">
        <x:f>IF(AND($H11="OK",$D$5="OK",AP$9&gt;=$C11,AP$9&lt;=$D11),IF($E11=1,3,IF($E11&gt;0,2,1)),"")</x:f>
      </x:c>
      <x:c r="AQ11" s="23" t="str">
        <x:f>IF(AND($H11="OK",$D$5="OK",AQ$9&gt;=$C11,AQ$9&lt;=$D11),IF($E11=1,3,IF($E11&gt;0,2,1)),"")</x:f>
      </x:c>
      <x:c r="AR11" s="23" t="str">
        <x:f>IF(AND($H11="OK",$D$5="OK",AR$9&gt;=$C11,AR$9&lt;=$D11),IF($E11=1,3,IF($E11&gt;0,2,1)),"")</x:f>
      </x:c>
      <x:c r="AS11" s="23" t="str">
        <x:f>IF(AND($H11="OK",$D$5="OK",AS$9&gt;=$C11,AS$9&lt;=$D11),IF($E11=1,3,IF($E11&gt;0,2,1)),"")</x:f>
      </x:c>
      <x:c r="AT11" s="23" t="str">
        <x:f>IF(AND($H11="OK",$D$5="OK",AT$9&gt;=$C11,AT$9&lt;=$D11),IF($E11=1,3,IF($E11&gt;0,2,1)),"")</x:f>
      </x:c>
      <x:c r="AU11" s="23" t="str">
        <x:f>IF(AND($H11="OK",$D$5="OK",AU$9&gt;=$C11,AU$9&lt;=$D11),IF($E11=1,3,IF($E11&gt;0,2,1)),"")</x:f>
      </x:c>
      <x:c r="AV11" s="23" t="str">
        <x:f>IF(AND($H11="OK",$D$5="OK",AV$9&gt;=$C11,AV$9&lt;=$D11),IF($E11=1,3,IF($E11&gt;0,2,1)),"")</x:f>
      </x:c>
      <x:c r="AW11" s="23" t="str">
        <x:f>IF(AND($H11="OK",$D$5="OK",AW$9&gt;=$C11,AW$9&lt;=$D11),IF($E11=1,3,IF($E11&gt;0,2,1)),"")</x:f>
      </x:c>
      <x:c r="AX11" s="23" t="str">
        <x:f>IF(AND($H11="OK",$D$5="OK",AX$9&gt;=$C11,AX$9&lt;=$D11),IF($E11=1,3,IF($E11&gt;0,2,1)),"")</x:f>
      </x:c>
    </x:row>
    <x:row r="12" ht="30" customHeight="1">
      <x:c r="A12" s="8"/>
      <x:c r="B12" s="8"/>
      <x:c r="C12" s="11"/>
      <x:c r="D12" s="11"/>
      <x:c r="E12" s="12"/>
      <x:c r="F12" s="13" t="str">
        <x:f>IF(H12="OK",D12-C12+1,"")</x:f>
      </x:c>
      <x:c r="G12" s="10" t="str">
        <x:f>IF(H12="","",IF(H12&lt;&gt;"OK","Revisar datos",IF($D$5&lt;&gt;"OK","Revisar ajustes",IF(E12=1,"Terminada",IF(D12&lt;$B$5,"Atrasada",IF(E12&gt;0,"En curso","Pendiente"))))))</x:f>
      </x:c>
      <x:c r="H12" s="10" t="str">
        <x:f>IF(COUNTA(A12:E12)=0,"",IF(A12="","Falta actividad",IF(B12="","Falta responsable",IF(OR(C12="",D12=""),"Faltan fechas",IF(OR(NOT(ISNUMBER(C12)),NOT(ISNUMBER(D12))),"Fechas no válidas",IF(OR(C12&lt;DATE(2000,1,1),D12&gt;DATE(2099,12,31),C12&lt;&gt;INT(C12),D12&lt;&gt;INT(D12)),"Fechas no válidas",IF(D12&lt;C12,"Fin anterior al inicio",IF(OR(ISBLANK(E12),NOT(ISNUMBER(E12))),"Falta avance válido",IF(OR(E12&lt;0,E12&gt;1),"Avance fuera de rango","OK")))))))))</x:f>
      </x:c>
      <x:c r="I12" s="23" t="str">
        <x:f>IF(AND($H12="OK",$D$5="OK",I$9&gt;=$C12,I$9&lt;=$D12),IF($E12=1,3,IF($E12&gt;0,2,1)),"")</x:f>
      </x:c>
      <x:c r="J12" s="23" t="str">
        <x:f>IF(AND($H12="OK",$D$5="OK",J$9&gt;=$C12,J$9&lt;=$D12),IF($E12=1,3,IF($E12&gt;0,2,1)),"")</x:f>
      </x:c>
      <x:c r="K12" s="23" t="str">
        <x:f>IF(AND($H12="OK",$D$5="OK",K$9&gt;=$C12,K$9&lt;=$D12),IF($E12=1,3,IF($E12&gt;0,2,1)),"")</x:f>
      </x:c>
      <x:c r="L12" s="23" t="str">
        <x:f>IF(AND($H12="OK",$D$5="OK",L$9&gt;=$C12,L$9&lt;=$D12),IF($E12=1,3,IF($E12&gt;0,2,1)),"")</x:f>
      </x:c>
      <x:c r="M12" s="23" t="str">
        <x:f>IF(AND($H12="OK",$D$5="OK",M$9&gt;=$C12,M$9&lt;=$D12),IF($E12=1,3,IF($E12&gt;0,2,1)),"")</x:f>
      </x:c>
      <x:c r="N12" s="23" t="str">
        <x:f>IF(AND($H12="OK",$D$5="OK",N$9&gt;=$C12,N$9&lt;=$D12),IF($E12=1,3,IF($E12&gt;0,2,1)),"")</x:f>
      </x:c>
      <x:c r="O12" s="23" t="str">
        <x:f>IF(AND($H12="OK",$D$5="OK",O$9&gt;=$C12,O$9&lt;=$D12),IF($E12=1,3,IF($E12&gt;0,2,1)),"")</x:f>
      </x:c>
      <x:c r="P12" s="23" t="str">
        <x:f>IF(AND($H12="OK",$D$5="OK",P$9&gt;=$C12,P$9&lt;=$D12),IF($E12=1,3,IF($E12&gt;0,2,1)),"")</x:f>
      </x:c>
      <x:c r="Q12" s="23" t="str">
        <x:f>IF(AND($H12="OK",$D$5="OK",Q$9&gt;=$C12,Q$9&lt;=$D12),IF($E12=1,3,IF($E12&gt;0,2,1)),"")</x:f>
      </x:c>
      <x:c r="R12" s="23" t="str">
        <x:f>IF(AND($H12="OK",$D$5="OK",R$9&gt;=$C12,R$9&lt;=$D12),IF($E12=1,3,IF($E12&gt;0,2,1)),"")</x:f>
      </x:c>
      <x:c r="S12" s="23" t="str">
        <x:f>IF(AND($H12="OK",$D$5="OK",S$9&gt;=$C12,S$9&lt;=$D12),IF($E12=1,3,IF($E12&gt;0,2,1)),"")</x:f>
      </x:c>
      <x:c r="T12" s="23" t="str">
        <x:f>IF(AND($H12="OK",$D$5="OK",T$9&gt;=$C12,T$9&lt;=$D12),IF($E12=1,3,IF($E12&gt;0,2,1)),"")</x:f>
      </x:c>
      <x:c r="U12" s="23" t="str">
        <x:f>IF(AND($H12="OK",$D$5="OK",U$9&gt;=$C12,U$9&lt;=$D12),IF($E12=1,3,IF($E12&gt;0,2,1)),"")</x:f>
      </x:c>
      <x:c r="V12" s="23" t="str">
        <x:f>IF(AND($H12="OK",$D$5="OK",V$9&gt;=$C12,V$9&lt;=$D12),IF($E12=1,3,IF($E12&gt;0,2,1)),"")</x:f>
      </x:c>
      <x:c r="W12" s="23" t="str">
        <x:f>IF(AND($H12="OK",$D$5="OK",W$9&gt;=$C12,W$9&lt;=$D12),IF($E12=1,3,IF($E12&gt;0,2,1)),"")</x:f>
      </x:c>
      <x:c r="X12" s="23" t="str">
        <x:f>IF(AND($H12="OK",$D$5="OK",X$9&gt;=$C12,X$9&lt;=$D12),IF($E12=1,3,IF($E12&gt;0,2,1)),"")</x:f>
      </x:c>
      <x:c r="Y12" s="23" t="str">
        <x:f>IF(AND($H12="OK",$D$5="OK",Y$9&gt;=$C12,Y$9&lt;=$D12),IF($E12=1,3,IF($E12&gt;0,2,1)),"")</x:f>
      </x:c>
      <x:c r="Z12" s="23" t="str">
        <x:f>IF(AND($H12="OK",$D$5="OK",Z$9&gt;=$C12,Z$9&lt;=$D12),IF($E12=1,3,IF($E12&gt;0,2,1)),"")</x:f>
      </x:c>
      <x:c r="AA12" s="23" t="str">
        <x:f>IF(AND($H12="OK",$D$5="OK",AA$9&gt;=$C12,AA$9&lt;=$D12),IF($E12=1,3,IF($E12&gt;0,2,1)),"")</x:f>
      </x:c>
      <x:c r="AB12" s="23" t="str">
        <x:f>IF(AND($H12="OK",$D$5="OK",AB$9&gt;=$C12,AB$9&lt;=$D12),IF($E12=1,3,IF($E12&gt;0,2,1)),"")</x:f>
      </x:c>
      <x:c r="AC12" s="23" t="str">
        <x:f>IF(AND($H12="OK",$D$5="OK",AC$9&gt;=$C12,AC$9&lt;=$D12),IF($E12=1,3,IF($E12&gt;0,2,1)),"")</x:f>
      </x:c>
      <x:c r="AD12" s="23" t="str">
        <x:f>IF(AND($H12="OK",$D$5="OK",AD$9&gt;=$C12,AD$9&lt;=$D12),IF($E12=1,3,IF($E12&gt;0,2,1)),"")</x:f>
      </x:c>
      <x:c r="AE12" s="23" t="str">
        <x:f>IF(AND($H12="OK",$D$5="OK",AE$9&gt;=$C12,AE$9&lt;=$D12),IF($E12=1,3,IF($E12&gt;0,2,1)),"")</x:f>
      </x:c>
      <x:c r="AF12" s="23" t="str">
        <x:f>IF(AND($H12="OK",$D$5="OK",AF$9&gt;=$C12,AF$9&lt;=$D12),IF($E12=1,3,IF($E12&gt;0,2,1)),"")</x:f>
      </x:c>
      <x:c r="AG12" s="23" t="str">
        <x:f>IF(AND($H12="OK",$D$5="OK",AG$9&gt;=$C12,AG$9&lt;=$D12),IF($E12=1,3,IF($E12&gt;0,2,1)),"")</x:f>
      </x:c>
      <x:c r="AH12" s="23" t="str">
        <x:f>IF(AND($H12="OK",$D$5="OK",AH$9&gt;=$C12,AH$9&lt;=$D12),IF($E12=1,3,IF($E12&gt;0,2,1)),"")</x:f>
      </x:c>
      <x:c r="AI12" s="23" t="str">
        <x:f>IF(AND($H12="OK",$D$5="OK",AI$9&gt;=$C12,AI$9&lt;=$D12),IF($E12=1,3,IF($E12&gt;0,2,1)),"")</x:f>
      </x:c>
      <x:c r="AJ12" s="23" t="str">
        <x:f>IF(AND($H12="OK",$D$5="OK",AJ$9&gt;=$C12,AJ$9&lt;=$D12),IF($E12=1,3,IF($E12&gt;0,2,1)),"")</x:f>
      </x:c>
      <x:c r="AK12" s="23" t="str">
        <x:f>IF(AND($H12="OK",$D$5="OK",AK$9&gt;=$C12,AK$9&lt;=$D12),IF($E12=1,3,IF($E12&gt;0,2,1)),"")</x:f>
      </x:c>
      <x:c r="AL12" s="23" t="str">
        <x:f>IF(AND($H12="OK",$D$5="OK",AL$9&gt;=$C12,AL$9&lt;=$D12),IF($E12=1,3,IF($E12&gt;0,2,1)),"")</x:f>
      </x:c>
      <x:c r="AM12" s="23" t="str">
        <x:f>IF(AND($H12="OK",$D$5="OK",AM$9&gt;=$C12,AM$9&lt;=$D12),IF($E12=1,3,IF($E12&gt;0,2,1)),"")</x:f>
      </x:c>
      <x:c r="AN12" s="23" t="str">
        <x:f>IF(AND($H12="OK",$D$5="OK",AN$9&gt;=$C12,AN$9&lt;=$D12),IF($E12=1,3,IF($E12&gt;0,2,1)),"")</x:f>
      </x:c>
      <x:c r="AO12" s="23" t="str">
        <x:f>IF(AND($H12="OK",$D$5="OK",AO$9&gt;=$C12,AO$9&lt;=$D12),IF($E12=1,3,IF($E12&gt;0,2,1)),"")</x:f>
      </x:c>
      <x:c r="AP12" s="23" t="str">
        <x:f>IF(AND($H12="OK",$D$5="OK",AP$9&gt;=$C12,AP$9&lt;=$D12),IF($E12=1,3,IF($E12&gt;0,2,1)),"")</x:f>
      </x:c>
      <x:c r="AQ12" s="23" t="str">
        <x:f>IF(AND($H12="OK",$D$5="OK",AQ$9&gt;=$C12,AQ$9&lt;=$D12),IF($E12=1,3,IF($E12&gt;0,2,1)),"")</x:f>
      </x:c>
      <x:c r="AR12" s="23" t="str">
        <x:f>IF(AND($H12="OK",$D$5="OK",AR$9&gt;=$C12,AR$9&lt;=$D12),IF($E12=1,3,IF($E12&gt;0,2,1)),"")</x:f>
      </x:c>
      <x:c r="AS12" s="23" t="str">
        <x:f>IF(AND($H12="OK",$D$5="OK",AS$9&gt;=$C12,AS$9&lt;=$D12),IF($E12=1,3,IF($E12&gt;0,2,1)),"")</x:f>
      </x:c>
      <x:c r="AT12" s="23" t="str">
        <x:f>IF(AND($H12="OK",$D$5="OK",AT$9&gt;=$C12,AT$9&lt;=$D12),IF($E12=1,3,IF($E12&gt;0,2,1)),"")</x:f>
      </x:c>
      <x:c r="AU12" s="23" t="str">
        <x:f>IF(AND($H12="OK",$D$5="OK",AU$9&gt;=$C12,AU$9&lt;=$D12),IF($E12=1,3,IF($E12&gt;0,2,1)),"")</x:f>
      </x:c>
      <x:c r="AV12" s="23" t="str">
        <x:f>IF(AND($H12="OK",$D$5="OK",AV$9&gt;=$C12,AV$9&lt;=$D12),IF($E12=1,3,IF($E12&gt;0,2,1)),"")</x:f>
      </x:c>
      <x:c r="AW12" s="23" t="str">
        <x:f>IF(AND($H12="OK",$D$5="OK",AW$9&gt;=$C12,AW$9&lt;=$D12),IF($E12=1,3,IF($E12&gt;0,2,1)),"")</x:f>
      </x:c>
      <x:c r="AX12" s="23" t="str">
        <x:f>IF(AND($H12="OK",$D$5="OK",AX$9&gt;=$C12,AX$9&lt;=$D12),IF($E12=1,3,IF($E12&gt;0,2,1)),"")</x:f>
      </x:c>
    </x:row>
    <x:row r="13" ht="30" customHeight="1">
      <x:c r="A13" s="8"/>
      <x:c r="B13" s="8"/>
      <x:c r="C13" s="11"/>
      <x:c r="D13" s="11"/>
      <x:c r="E13" s="12"/>
      <x:c r="F13" s="13" t="str">
        <x:f>IF(H13="OK",D13-C13+1,"")</x:f>
      </x:c>
      <x:c r="G13" s="10" t="str">
        <x:f>IF(H13="","",IF(H13&lt;&gt;"OK","Revisar datos",IF($D$5&lt;&gt;"OK","Revisar ajustes",IF(E13=1,"Terminada",IF(D13&lt;$B$5,"Atrasada",IF(E13&gt;0,"En curso","Pendiente"))))))</x:f>
      </x:c>
      <x:c r="H13" s="10" t="str">
        <x:f>IF(COUNTA(A13:E13)=0,"",IF(A13="","Falta actividad",IF(B13="","Falta responsable",IF(OR(C13="",D13=""),"Faltan fechas",IF(OR(NOT(ISNUMBER(C13)),NOT(ISNUMBER(D13))),"Fechas no válidas",IF(OR(C13&lt;DATE(2000,1,1),D13&gt;DATE(2099,12,31),C13&lt;&gt;INT(C13),D13&lt;&gt;INT(D13)),"Fechas no válidas",IF(D13&lt;C13,"Fin anterior al inicio",IF(OR(ISBLANK(E13),NOT(ISNUMBER(E13))),"Falta avance válido",IF(OR(E13&lt;0,E13&gt;1),"Avance fuera de rango","OK")))))))))</x:f>
      </x:c>
      <x:c r="I13" s="23" t="str">
        <x:f>IF(AND($H13="OK",$D$5="OK",I$9&gt;=$C13,I$9&lt;=$D13),IF($E13=1,3,IF($E13&gt;0,2,1)),"")</x:f>
      </x:c>
      <x:c r="J13" s="23" t="str">
        <x:f>IF(AND($H13="OK",$D$5="OK",J$9&gt;=$C13,J$9&lt;=$D13),IF($E13=1,3,IF($E13&gt;0,2,1)),"")</x:f>
      </x:c>
      <x:c r="K13" s="23" t="str">
        <x:f>IF(AND($H13="OK",$D$5="OK",K$9&gt;=$C13,K$9&lt;=$D13),IF($E13=1,3,IF($E13&gt;0,2,1)),"")</x:f>
      </x:c>
      <x:c r="L13" s="23" t="str">
        <x:f>IF(AND($H13="OK",$D$5="OK",L$9&gt;=$C13,L$9&lt;=$D13),IF($E13=1,3,IF($E13&gt;0,2,1)),"")</x:f>
      </x:c>
      <x:c r="M13" s="23" t="str">
        <x:f>IF(AND($H13="OK",$D$5="OK",M$9&gt;=$C13,M$9&lt;=$D13),IF($E13=1,3,IF($E13&gt;0,2,1)),"")</x:f>
      </x:c>
      <x:c r="N13" s="23" t="str">
        <x:f>IF(AND($H13="OK",$D$5="OK",N$9&gt;=$C13,N$9&lt;=$D13),IF($E13=1,3,IF($E13&gt;0,2,1)),"")</x:f>
      </x:c>
      <x:c r="O13" s="23" t="str">
        <x:f>IF(AND($H13="OK",$D$5="OK",O$9&gt;=$C13,O$9&lt;=$D13),IF($E13=1,3,IF($E13&gt;0,2,1)),"")</x:f>
      </x:c>
      <x:c r="P13" s="23" t="str">
        <x:f>IF(AND($H13="OK",$D$5="OK",P$9&gt;=$C13,P$9&lt;=$D13),IF($E13=1,3,IF($E13&gt;0,2,1)),"")</x:f>
      </x:c>
      <x:c r="Q13" s="23" t="str">
        <x:f>IF(AND($H13="OK",$D$5="OK",Q$9&gt;=$C13,Q$9&lt;=$D13),IF($E13=1,3,IF($E13&gt;0,2,1)),"")</x:f>
      </x:c>
      <x:c r="R13" s="23" t="str">
        <x:f>IF(AND($H13="OK",$D$5="OK",R$9&gt;=$C13,R$9&lt;=$D13),IF($E13=1,3,IF($E13&gt;0,2,1)),"")</x:f>
      </x:c>
      <x:c r="S13" s="23" t="str">
        <x:f>IF(AND($H13="OK",$D$5="OK",S$9&gt;=$C13,S$9&lt;=$D13),IF($E13=1,3,IF($E13&gt;0,2,1)),"")</x:f>
      </x:c>
      <x:c r="T13" s="23" t="str">
        <x:f>IF(AND($H13="OK",$D$5="OK",T$9&gt;=$C13,T$9&lt;=$D13),IF($E13=1,3,IF($E13&gt;0,2,1)),"")</x:f>
      </x:c>
      <x:c r="U13" s="23" t="str">
        <x:f>IF(AND($H13="OK",$D$5="OK",U$9&gt;=$C13,U$9&lt;=$D13),IF($E13=1,3,IF($E13&gt;0,2,1)),"")</x:f>
      </x:c>
      <x:c r="V13" s="23" t="str">
        <x:f>IF(AND($H13="OK",$D$5="OK",V$9&gt;=$C13,V$9&lt;=$D13),IF($E13=1,3,IF($E13&gt;0,2,1)),"")</x:f>
      </x:c>
      <x:c r="W13" s="23" t="str">
        <x:f>IF(AND($H13="OK",$D$5="OK",W$9&gt;=$C13,W$9&lt;=$D13),IF($E13=1,3,IF($E13&gt;0,2,1)),"")</x:f>
      </x:c>
      <x:c r="X13" s="23" t="str">
        <x:f>IF(AND($H13="OK",$D$5="OK",X$9&gt;=$C13,X$9&lt;=$D13),IF($E13=1,3,IF($E13&gt;0,2,1)),"")</x:f>
      </x:c>
      <x:c r="Y13" s="23" t="str">
        <x:f>IF(AND($H13="OK",$D$5="OK",Y$9&gt;=$C13,Y$9&lt;=$D13),IF($E13=1,3,IF($E13&gt;0,2,1)),"")</x:f>
      </x:c>
      <x:c r="Z13" s="23" t="str">
        <x:f>IF(AND($H13="OK",$D$5="OK",Z$9&gt;=$C13,Z$9&lt;=$D13),IF($E13=1,3,IF($E13&gt;0,2,1)),"")</x:f>
      </x:c>
      <x:c r="AA13" s="23" t="str">
        <x:f>IF(AND($H13="OK",$D$5="OK",AA$9&gt;=$C13,AA$9&lt;=$D13),IF($E13=1,3,IF($E13&gt;0,2,1)),"")</x:f>
      </x:c>
      <x:c r="AB13" s="23" t="str">
        <x:f>IF(AND($H13="OK",$D$5="OK",AB$9&gt;=$C13,AB$9&lt;=$D13),IF($E13=1,3,IF($E13&gt;0,2,1)),"")</x:f>
      </x:c>
      <x:c r="AC13" s="23" t="str">
        <x:f>IF(AND($H13="OK",$D$5="OK",AC$9&gt;=$C13,AC$9&lt;=$D13),IF($E13=1,3,IF($E13&gt;0,2,1)),"")</x:f>
      </x:c>
      <x:c r="AD13" s="23" t="str">
        <x:f>IF(AND($H13="OK",$D$5="OK",AD$9&gt;=$C13,AD$9&lt;=$D13),IF($E13=1,3,IF($E13&gt;0,2,1)),"")</x:f>
      </x:c>
      <x:c r="AE13" s="23" t="str">
        <x:f>IF(AND($H13="OK",$D$5="OK",AE$9&gt;=$C13,AE$9&lt;=$D13),IF($E13=1,3,IF($E13&gt;0,2,1)),"")</x:f>
      </x:c>
      <x:c r="AF13" s="23" t="str">
        <x:f>IF(AND($H13="OK",$D$5="OK",AF$9&gt;=$C13,AF$9&lt;=$D13),IF($E13=1,3,IF($E13&gt;0,2,1)),"")</x:f>
      </x:c>
      <x:c r="AG13" s="23" t="str">
        <x:f>IF(AND($H13="OK",$D$5="OK",AG$9&gt;=$C13,AG$9&lt;=$D13),IF($E13=1,3,IF($E13&gt;0,2,1)),"")</x:f>
      </x:c>
      <x:c r="AH13" s="23" t="str">
        <x:f>IF(AND($H13="OK",$D$5="OK",AH$9&gt;=$C13,AH$9&lt;=$D13),IF($E13=1,3,IF($E13&gt;0,2,1)),"")</x:f>
      </x:c>
      <x:c r="AI13" s="23" t="str">
        <x:f>IF(AND($H13="OK",$D$5="OK",AI$9&gt;=$C13,AI$9&lt;=$D13),IF($E13=1,3,IF($E13&gt;0,2,1)),"")</x:f>
      </x:c>
      <x:c r="AJ13" s="23" t="str">
        <x:f>IF(AND($H13="OK",$D$5="OK",AJ$9&gt;=$C13,AJ$9&lt;=$D13),IF($E13=1,3,IF($E13&gt;0,2,1)),"")</x:f>
      </x:c>
      <x:c r="AK13" s="23" t="str">
        <x:f>IF(AND($H13="OK",$D$5="OK",AK$9&gt;=$C13,AK$9&lt;=$D13),IF($E13=1,3,IF($E13&gt;0,2,1)),"")</x:f>
      </x:c>
      <x:c r="AL13" s="23" t="str">
        <x:f>IF(AND($H13="OK",$D$5="OK",AL$9&gt;=$C13,AL$9&lt;=$D13),IF($E13=1,3,IF($E13&gt;0,2,1)),"")</x:f>
      </x:c>
      <x:c r="AM13" s="23" t="str">
        <x:f>IF(AND($H13="OK",$D$5="OK",AM$9&gt;=$C13,AM$9&lt;=$D13),IF($E13=1,3,IF($E13&gt;0,2,1)),"")</x:f>
      </x:c>
      <x:c r="AN13" s="23" t="str">
        <x:f>IF(AND($H13="OK",$D$5="OK",AN$9&gt;=$C13,AN$9&lt;=$D13),IF($E13=1,3,IF($E13&gt;0,2,1)),"")</x:f>
      </x:c>
      <x:c r="AO13" s="23" t="str">
        <x:f>IF(AND($H13="OK",$D$5="OK",AO$9&gt;=$C13,AO$9&lt;=$D13),IF($E13=1,3,IF($E13&gt;0,2,1)),"")</x:f>
      </x:c>
      <x:c r="AP13" s="23" t="str">
        <x:f>IF(AND($H13="OK",$D$5="OK",AP$9&gt;=$C13,AP$9&lt;=$D13),IF($E13=1,3,IF($E13&gt;0,2,1)),"")</x:f>
      </x:c>
      <x:c r="AQ13" s="23" t="str">
        <x:f>IF(AND($H13="OK",$D$5="OK",AQ$9&gt;=$C13,AQ$9&lt;=$D13),IF($E13=1,3,IF($E13&gt;0,2,1)),"")</x:f>
      </x:c>
      <x:c r="AR13" s="23" t="str">
        <x:f>IF(AND($H13="OK",$D$5="OK",AR$9&gt;=$C13,AR$9&lt;=$D13),IF($E13=1,3,IF($E13&gt;0,2,1)),"")</x:f>
      </x:c>
      <x:c r="AS13" s="23" t="str">
        <x:f>IF(AND($H13="OK",$D$5="OK",AS$9&gt;=$C13,AS$9&lt;=$D13),IF($E13=1,3,IF($E13&gt;0,2,1)),"")</x:f>
      </x:c>
      <x:c r="AT13" s="23" t="str">
        <x:f>IF(AND($H13="OK",$D$5="OK",AT$9&gt;=$C13,AT$9&lt;=$D13),IF($E13=1,3,IF($E13&gt;0,2,1)),"")</x:f>
      </x:c>
      <x:c r="AU13" s="23" t="str">
        <x:f>IF(AND($H13="OK",$D$5="OK",AU$9&gt;=$C13,AU$9&lt;=$D13),IF($E13=1,3,IF($E13&gt;0,2,1)),"")</x:f>
      </x:c>
      <x:c r="AV13" s="23" t="str">
        <x:f>IF(AND($H13="OK",$D$5="OK",AV$9&gt;=$C13,AV$9&lt;=$D13),IF($E13=1,3,IF($E13&gt;0,2,1)),"")</x:f>
      </x:c>
      <x:c r="AW13" s="23" t="str">
        <x:f>IF(AND($H13="OK",$D$5="OK",AW$9&gt;=$C13,AW$9&lt;=$D13),IF($E13=1,3,IF($E13&gt;0,2,1)),"")</x:f>
      </x:c>
      <x:c r="AX13" s="23" t="str">
        <x:f>IF(AND($H13="OK",$D$5="OK",AX$9&gt;=$C13,AX$9&lt;=$D13),IF($E13=1,3,IF($E13&gt;0,2,1)),"")</x:f>
      </x:c>
    </x:row>
    <x:row r="14" ht="30" customHeight="1">
      <x:c r="A14" s="8"/>
      <x:c r="B14" s="8"/>
      <x:c r="C14" s="11"/>
      <x:c r="D14" s="11"/>
      <x:c r="E14" s="12"/>
      <x:c r="F14" s="13" t="str">
        <x:f>IF(H14="OK",D14-C14+1,"")</x:f>
      </x:c>
      <x:c r="G14" s="10" t="str">
        <x:f>IF(H14="","",IF(H14&lt;&gt;"OK","Revisar datos",IF($D$5&lt;&gt;"OK","Revisar ajustes",IF(E14=1,"Terminada",IF(D14&lt;$B$5,"Atrasada",IF(E14&gt;0,"En curso","Pendiente"))))))</x:f>
      </x:c>
      <x:c r="H14" s="10" t="str">
        <x:f>IF(COUNTA(A14:E14)=0,"",IF(A14="","Falta actividad",IF(B14="","Falta responsable",IF(OR(C14="",D14=""),"Faltan fechas",IF(OR(NOT(ISNUMBER(C14)),NOT(ISNUMBER(D14))),"Fechas no válidas",IF(OR(C14&lt;DATE(2000,1,1),D14&gt;DATE(2099,12,31),C14&lt;&gt;INT(C14),D14&lt;&gt;INT(D14)),"Fechas no válidas",IF(D14&lt;C14,"Fin anterior al inicio",IF(OR(ISBLANK(E14),NOT(ISNUMBER(E14))),"Falta avance válido",IF(OR(E14&lt;0,E14&gt;1),"Avance fuera de rango","OK")))))))))</x:f>
      </x:c>
      <x:c r="I14" s="23" t="str">
        <x:f>IF(AND($H14="OK",$D$5="OK",I$9&gt;=$C14,I$9&lt;=$D14),IF($E14=1,3,IF($E14&gt;0,2,1)),"")</x:f>
      </x:c>
      <x:c r="J14" s="23" t="str">
        <x:f>IF(AND($H14="OK",$D$5="OK",J$9&gt;=$C14,J$9&lt;=$D14),IF($E14=1,3,IF($E14&gt;0,2,1)),"")</x:f>
      </x:c>
      <x:c r="K14" s="23" t="str">
        <x:f>IF(AND($H14="OK",$D$5="OK",K$9&gt;=$C14,K$9&lt;=$D14),IF($E14=1,3,IF($E14&gt;0,2,1)),"")</x:f>
      </x:c>
      <x:c r="L14" s="23" t="str">
        <x:f>IF(AND($H14="OK",$D$5="OK",L$9&gt;=$C14,L$9&lt;=$D14),IF($E14=1,3,IF($E14&gt;0,2,1)),"")</x:f>
      </x:c>
      <x:c r="M14" s="23" t="str">
        <x:f>IF(AND($H14="OK",$D$5="OK",M$9&gt;=$C14,M$9&lt;=$D14),IF($E14=1,3,IF($E14&gt;0,2,1)),"")</x:f>
      </x:c>
      <x:c r="N14" s="23" t="str">
        <x:f>IF(AND($H14="OK",$D$5="OK",N$9&gt;=$C14,N$9&lt;=$D14),IF($E14=1,3,IF($E14&gt;0,2,1)),"")</x:f>
      </x:c>
      <x:c r="O14" s="23" t="str">
        <x:f>IF(AND($H14="OK",$D$5="OK",O$9&gt;=$C14,O$9&lt;=$D14),IF($E14=1,3,IF($E14&gt;0,2,1)),"")</x:f>
      </x:c>
      <x:c r="P14" s="23" t="str">
        <x:f>IF(AND($H14="OK",$D$5="OK",P$9&gt;=$C14,P$9&lt;=$D14),IF($E14=1,3,IF($E14&gt;0,2,1)),"")</x:f>
      </x:c>
      <x:c r="Q14" s="23" t="str">
        <x:f>IF(AND($H14="OK",$D$5="OK",Q$9&gt;=$C14,Q$9&lt;=$D14),IF($E14=1,3,IF($E14&gt;0,2,1)),"")</x:f>
      </x:c>
      <x:c r="R14" s="23" t="str">
        <x:f>IF(AND($H14="OK",$D$5="OK",R$9&gt;=$C14,R$9&lt;=$D14),IF($E14=1,3,IF($E14&gt;0,2,1)),"")</x:f>
      </x:c>
      <x:c r="S14" s="23" t="str">
        <x:f>IF(AND($H14="OK",$D$5="OK",S$9&gt;=$C14,S$9&lt;=$D14),IF($E14=1,3,IF($E14&gt;0,2,1)),"")</x:f>
      </x:c>
      <x:c r="T14" s="23" t="str">
        <x:f>IF(AND($H14="OK",$D$5="OK",T$9&gt;=$C14,T$9&lt;=$D14),IF($E14=1,3,IF($E14&gt;0,2,1)),"")</x:f>
      </x:c>
      <x:c r="U14" s="23" t="str">
        <x:f>IF(AND($H14="OK",$D$5="OK",U$9&gt;=$C14,U$9&lt;=$D14),IF($E14=1,3,IF($E14&gt;0,2,1)),"")</x:f>
      </x:c>
      <x:c r="V14" s="23" t="str">
        <x:f>IF(AND($H14="OK",$D$5="OK",V$9&gt;=$C14,V$9&lt;=$D14),IF($E14=1,3,IF($E14&gt;0,2,1)),"")</x:f>
      </x:c>
      <x:c r="W14" s="23" t="str">
        <x:f>IF(AND($H14="OK",$D$5="OK",W$9&gt;=$C14,W$9&lt;=$D14),IF($E14=1,3,IF($E14&gt;0,2,1)),"")</x:f>
      </x:c>
      <x:c r="X14" s="23" t="str">
        <x:f>IF(AND($H14="OK",$D$5="OK",X$9&gt;=$C14,X$9&lt;=$D14),IF($E14=1,3,IF($E14&gt;0,2,1)),"")</x:f>
      </x:c>
      <x:c r="Y14" s="23" t="str">
        <x:f>IF(AND($H14="OK",$D$5="OK",Y$9&gt;=$C14,Y$9&lt;=$D14),IF($E14=1,3,IF($E14&gt;0,2,1)),"")</x:f>
      </x:c>
      <x:c r="Z14" s="23" t="str">
        <x:f>IF(AND($H14="OK",$D$5="OK",Z$9&gt;=$C14,Z$9&lt;=$D14),IF($E14=1,3,IF($E14&gt;0,2,1)),"")</x:f>
      </x:c>
      <x:c r="AA14" s="23" t="str">
        <x:f>IF(AND($H14="OK",$D$5="OK",AA$9&gt;=$C14,AA$9&lt;=$D14),IF($E14=1,3,IF($E14&gt;0,2,1)),"")</x:f>
      </x:c>
      <x:c r="AB14" s="23" t="str">
        <x:f>IF(AND($H14="OK",$D$5="OK",AB$9&gt;=$C14,AB$9&lt;=$D14),IF($E14=1,3,IF($E14&gt;0,2,1)),"")</x:f>
      </x:c>
      <x:c r="AC14" s="23" t="str">
        <x:f>IF(AND($H14="OK",$D$5="OK",AC$9&gt;=$C14,AC$9&lt;=$D14),IF($E14=1,3,IF($E14&gt;0,2,1)),"")</x:f>
      </x:c>
      <x:c r="AD14" s="23" t="str">
        <x:f>IF(AND($H14="OK",$D$5="OK",AD$9&gt;=$C14,AD$9&lt;=$D14),IF($E14=1,3,IF($E14&gt;0,2,1)),"")</x:f>
      </x:c>
      <x:c r="AE14" s="23" t="str">
        <x:f>IF(AND($H14="OK",$D$5="OK",AE$9&gt;=$C14,AE$9&lt;=$D14),IF($E14=1,3,IF($E14&gt;0,2,1)),"")</x:f>
      </x:c>
      <x:c r="AF14" s="23" t="str">
        <x:f>IF(AND($H14="OK",$D$5="OK",AF$9&gt;=$C14,AF$9&lt;=$D14),IF($E14=1,3,IF($E14&gt;0,2,1)),"")</x:f>
      </x:c>
      <x:c r="AG14" s="23" t="str">
        <x:f>IF(AND($H14="OK",$D$5="OK",AG$9&gt;=$C14,AG$9&lt;=$D14),IF($E14=1,3,IF($E14&gt;0,2,1)),"")</x:f>
      </x:c>
      <x:c r="AH14" s="23" t="str">
        <x:f>IF(AND($H14="OK",$D$5="OK",AH$9&gt;=$C14,AH$9&lt;=$D14),IF($E14=1,3,IF($E14&gt;0,2,1)),"")</x:f>
      </x:c>
      <x:c r="AI14" s="23" t="str">
        <x:f>IF(AND($H14="OK",$D$5="OK",AI$9&gt;=$C14,AI$9&lt;=$D14),IF($E14=1,3,IF($E14&gt;0,2,1)),"")</x:f>
      </x:c>
      <x:c r="AJ14" s="23" t="str">
        <x:f>IF(AND($H14="OK",$D$5="OK",AJ$9&gt;=$C14,AJ$9&lt;=$D14),IF($E14=1,3,IF($E14&gt;0,2,1)),"")</x:f>
      </x:c>
      <x:c r="AK14" s="23" t="str">
        <x:f>IF(AND($H14="OK",$D$5="OK",AK$9&gt;=$C14,AK$9&lt;=$D14),IF($E14=1,3,IF($E14&gt;0,2,1)),"")</x:f>
      </x:c>
      <x:c r="AL14" s="23" t="str">
        <x:f>IF(AND($H14="OK",$D$5="OK",AL$9&gt;=$C14,AL$9&lt;=$D14),IF($E14=1,3,IF($E14&gt;0,2,1)),"")</x:f>
      </x:c>
      <x:c r="AM14" s="23" t="str">
        <x:f>IF(AND($H14="OK",$D$5="OK",AM$9&gt;=$C14,AM$9&lt;=$D14),IF($E14=1,3,IF($E14&gt;0,2,1)),"")</x:f>
      </x:c>
      <x:c r="AN14" s="23" t="str">
        <x:f>IF(AND($H14="OK",$D$5="OK",AN$9&gt;=$C14,AN$9&lt;=$D14),IF($E14=1,3,IF($E14&gt;0,2,1)),"")</x:f>
      </x:c>
      <x:c r="AO14" s="23" t="str">
        <x:f>IF(AND($H14="OK",$D$5="OK",AO$9&gt;=$C14,AO$9&lt;=$D14),IF($E14=1,3,IF($E14&gt;0,2,1)),"")</x:f>
      </x:c>
      <x:c r="AP14" s="23" t="str">
        <x:f>IF(AND($H14="OK",$D$5="OK",AP$9&gt;=$C14,AP$9&lt;=$D14),IF($E14=1,3,IF($E14&gt;0,2,1)),"")</x:f>
      </x:c>
      <x:c r="AQ14" s="23" t="str">
        <x:f>IF(AND($H14="OK",$D$5="OK",AQ$9&gt;=$C14,AQ$9&lt;=$D14),IF($E14=1,3,IF($E14&gt;0,2,1)),"")</x:f>
      </x:c>
      <x:c r="AR14" s="23" t="str">
        <x:f>IF(AND($H14="OK",$D$5="OK",AR$9&gt;=$C14,AR$9&lt;=$D14),IF($E14=1,3,IF($E14&gt;0,2,1)),"")</x:f>
      </x:c>
      <x:c r="AS14" s="23" t="str">
        <x:f>IF(AND($H14="OK",$D$5="OK",AS$9&gt;=$C14,AS$9&lt;=$D14),IF($E14=1,3,IF($E14&gt;0,2,1)),"")</x:f>
      </x:c>
      <x:c r="AT14" s="23" t="str">
        <x:f>IF(AND($H14="OK",$D$5="OK",AT$9&gt;=$C14,AT$9&lt;=$D14),IF($E14=1,3,IF($E14&gt;0,2,1)),"")</x:f>
      </x:c>
      <x:c r="AU14" s="23" t="str">
        <x:f>IF(AND($H14="OK",$D$5="OK",AU$9&gt;=$C14,AU$9&lt;=$D14),IF($E14=1,3,IF($E14&gt;0,2,1)),"")</x:f>
      </x:c>
      <x:c r="AV14" s="23" t="str">
        <x:f>IF(AND($H14="OK",$D$5="OK",AV$9&gt;=$C14,AV$9&lt;=$D14),IF($E14=1,3,IF($E14&gt;0,2,1)),"")</x:f>
      </x:c>
      <x:c r="AW14" s="23" t="str">
        <x:f>IF(AND($H14="OK",$D$5="OK",AW$9&gt;=$C14,AW$9&lt;=$D14),IF($E14=1,3,IF($E14&gt;0,2,1)),"")</x:f>
      </x:c>
      <x:c r="AX14" s="23" t="str">
        <x:f>IF(AND($H14="OK",$D$5="OK",AX$9&gt;=$C14,AX$9&lt;=$D14),IF($E14=1,3,IF($E14&gt;0,2,1)),"")</x:f>
      </x:c>
    </x:row>
    <x:row r="15" ht="30" customHeight="1">
      <x:c r="A15" s="8"/>
      <x:c r="B15" s="8"/>
      <x:c r="C15" s="11"/>
      <x:c r="D15" s="11"/>
      <x:c r="E15" s="12"/>
      <x:c r="F15" s="13" t="str">
        <x:f>IF(H15="OK",D15-C15+1,"")</x:f>
      </x:c>
      <x:c r="G15" s="10" t="str">
        <x:f>IF(H15="","",IF(H15&lt;&gt;"OK","Revisar datos",IF($D$5&lt;&gt;"OK","Revisar ajustes",IF(E15=1,"Terminada",IF(D15&lt;$B$5,"Atrasada",IF(E15&gt;0,"En curso","Pendiente"))))))</x:f>
      </x:c>
      <x:c r="H15" s="10" t="str">
        <x:f>IF(COUNTA(A15:E15)=0,"",IF(A15="","Falta actividad",IF(B15="","Falta responsable",IF(OR(C15="",D15=""),"Faltan fechas",IF(OR(NOT(ISNUMBER(C15)),NOT(ISNUMBER(D15))),"Fechas no válidas",IF(OR(C15&lt;DATE(2000,1,1),D15&gt;DATE(2099,12,31),C15&lt;&gt;INT(C15),D15&lt;&gt;INT(D15)),"Fechas no válidas",IF(D15&lt;C15,"Fin anterior al inicio",IF(OR(ISBLANK(E15),NOT(ISNUMBER(E15))),"Falta avance válido",IF(OR(E15&lt;0,E15&gt;1),"Avance fuera de rango","OK")))))))))</x:f>
      </x:c>
      <x:c r="I15" s="23" t="str">
        <x:f>IF(AND($H15="OK",$D$5="OK",I$9&gt;=$C15,I$9&lt;=$D15),IF($E15=1,3,IF($E15&gt;0,2,1)),"")</x:f>
      </x:c>
      <x:c r="J15" s="23" t="str">
        <x:f>IF(AND($H15="OK",$D$5="OK",J$9&gt;=$C15,J$9&lt;=$D15),IF($E15=1,3,IF($E15&gt;0,2,1)),"")</x:f>
      </x:c>
      <x:c r="K15" s="23" t="str">
        <x:f>IF(AND($H15="OK",$D$5="OK",K$9&gt;=$C15,K$9&lt;=$D15),IF($E15=1,3,IF($E15&gt;0,2,1)),"")</x:f>
      </x:c>
      <x:c r="L15" s="23" t="str">
        <x:f>IF(AND($H15="OK",$D$5="OK",L$9&gt;=$C15,L$9&lt;=$D15),IF($E15=1,3,IF($E15&gt;0,2,1)),"")</x:f>
      </x:c>
      <x:c r="M15" s="23" t="str">
        <x:f>IF(AND($H15="OK",$D$5="OK",M$9&gt;=$C15,M$9&lt;=$D15),IF($E15=1,3,IF($E15&gt;0,2,1)),"")</x:f>
      </x:c>
      <x:c r="N15" s="23" t="str">
        <x:f>IF(AND($H15="OK",$D$5="OK",N$9&gt;=$C15,N$9&lt;=$D15),IF($E15=1,3,IF($E15&gt;0,2,1)),"")</x:f>
      </x:c>
      <x:c r="O15" s="23" t="str">
        <x:f>IF(AND($H15="OK",$D$5="OK",O$9&gt;=$C15,O$9&lt;=$D15),IF($E15=1,3,IF($E15&gt;0,2,1)),"")</x:f>
      </x:c>
      <x:c r="P15" s="23" t="str">
        <x:f>IF(AND($H15="OK",$D$5="OK",P$9&gt;=$C15,P$9&lt;=$D15),IF($E15=1,3,IF($E15&gt;0,2,1)),"")</x:f>
      </x:c>
      <x:c r="Q15" s="23" t="str">
        <x:f>IF(AND($H15="OK",$D$5="OK",Q$9&gt;=$C15,Q$9&lt;=$D15),IF($E15=1,3,IF($E15&gt;0,2,1)),"")</x:f>
      </x:c>
      <x:c r="R15" s="23" t="str">
        <x:f>IF(AND($H15="OK",$D$5="OK",R$9&gt;=$C15,R$9&lt;=$D15),IF($E15=1,3,IF($E15&gt;0,2,1)),"")</x:f>
      </x:c>
      <x:c r="S15" s="23" t="str">
        <x:f>IF(AND($H15="OK",$D$5="OK",S$9&gt;=$C15,S$9&lt;=$D15),IF($E15=1,3,IF($E15&gt;0,2,1)),"")</x:f>
      </x:c>
      <x:c r="T15" s="23" t="str">
        <x:f>IF(AND($H15="OK",$D$5="OK",T$9&gt;=$C15,T$9&lt;=$D15),IF($E15=1,3,IF($E15&gt;0,2,1)),"")</x:f>
      </x:c>
      <x:c r="U15" s="23" t="str">
        <x:f>IF(AND($H15="OK",$D$5="OK",U$9&gt;=$C15,U$9&lt;=$D15),IF($E15=1,3,IF($E15&gt;0,2,1)),"")</x:f>
      </x:c>
      <x:c r="V15" s="23" t="str">
        <x:f>IF(AND($H15="OK",$D$5="OK",V$9&gt;=$C15,V$9&lt;=$D15),IF($E15=1,3,IF($E15&gt;0,2,1)),"")</x:f>
      </x:c>
      <x:c r="W15" s="23" t="str">
        <x:f>IF(AND($H15="OK",$D$5="OK",W$9&gt;=$C15,W$9&lt;=$D15),IF($E15=1,3,IF($E15&gt;0,2,1)),"")</x:f>
      </x:c>
      <x:c r="X15" s="23" t="str">
        <x:f>IF(AND($H15="OK",$D$5="OK",X$9&gt;=$C15,X$9&lt;=$D15),IF($E15=1,3,IF($E15&gt;0,2,1)),"")</x:f>
      </x:c>
      <x:c r="Y15" s="23" t="str">
        <x:f>IF(AND($H15="OK",$D$5="OK",Y$9&gt;=$C15,Y$9&lt;=$D15),IF($E15=1,3,IF($E15&gt;0,2,1)),"")</x:f>
      </x:c>
      <x:c r="Z15" s="23" t="str">
        <x:f>IF(AND($H15="OK",$D$5="OK",Z$9&gt;=$C15,Z$9&lt;=$D15),IF($E15=1,3,IF($E15&gt;0,2,1)),"")</x:f>
      </x:c>
      <x:c r="AA15" s="23" t="str">
        <x:f>IF(AND($H15="OK",$D$5="OK",AA$9&gt;=$C15,AA$9&lt;=$D15),IF($E15=1,3,IF($E15&gt;0,2,1)),"")</x:f>
      </x:c>
      <x:c r="AB15" s="23" t="str">
        <x:f>IF(AND($H15="OK",$D$5="OK",AB$9&gt;=$C15,AB$9&lt;=$D15),IF($E15=1,3,IF($E15&gt;0,2,1)),"")</x:f>
      </x:c>
      <x:c r="AC15" s="23" t="str">
        <x:f>IF(AND($H15="OK",$D$5="OK",AC$9&gt;=$C15,AC$9&lt;=$D15),IF($E15=1,3,IF($E15&gt;0,2,1)),"")</x:f>
      </x:c>
      <x:c r="AD15" s="23" t="str">
        <x:f>IF(AND($H15="OK",$D$5="OK",AD$9&gt;=$C15,AD$9&lt;=$D15),IF($E15=1,3,IF($E15&gt;0,2,1)),"")</x:f>
      </x:c>
      <x:c r="AE15" s="23" t="str">
        <x:f>IF(AND($H15="OK",$D$5="OK",AE$9&gt;=$C15,AE$9&lt;=$D15),IF($E15=1,3,IF($E15&gt;0,2,1)),"")</x:f>
      </x:c>
      <x:c r="AF15" s="23" t="str">
        <x:f>IF(AND($H15="OK",$D$5="OK",AF$9&gt;=$C15,AF$9&lt;=$D15),IF($E15=1,3,IF($E15&gt;0,2,1)),"")</x:f>
      </x:c>
      <x:c r="AG15" s="23" t="str">
        <x:f>IF(AND($H15="OK",$D$5="OK",AG$9&gt;=$C15,AG$9&lt;=$D15),IF($E15=1,3,IF($E15&gt;0,2,1)),"")</x:f>
      </x:c>
      <x:c r="AH15" s="23" t="str">
        <x:f>IF(AND($H15="OK",$D$5="OK",AH$9&gt;=$C15,AH$9&lt;=$D15),IF($E15=1,3,IF($E15&gt;0,2,1)),"")</x:f>
      </x:c>
      <x:c r="AI15" s="23" t="str">
        <x:f>IF(AND($H15="OK",$D$5="OK",AI$9&gt;=$C15,AI$9&lt;=$D15),IF($E15=1,3,IF($E15&gt;0,2,1)),"")</x:f>
      </x:c>
      <x:c r="AJ15" s="23" t="str">
        <x:f>IF(AND($H15="OK",$D$5="OK",AJ$9&gt;=$C15,AJ$9&lt;=$D15),IF($E15=1,3,IF($E15&gt;0,2,1)),"")</x:f>
      </x:c>
      <x:c r="AK15" s="23" t="str">
        <x:f>IF(AND($H15="OK",$D$5="OK",AK$9&gt;=$C15,AK$9&lt;=$D15),IF($E15=1,3,IF($E15&gt;0,2,1)),"")</x:f>
      </x:c>
      <x:c r="AL15" s="23" t="str">
        <x:f>IF(AND($H15="OK",$D$5="OK",AL$9&gt;=$C15,AL$9&lt;=$D15),IF($E15=1,3,IF($E15&gt;0,2,1)),"")</x:f>
      </x:c>
      <x:c r="AM15" s="23" t="str">
        <x:f>IF(AND($H15="OK",$D$5="OK",AM$9&gt;=$C15,AM$9&lt;=$D15),IF($E15=1,3,IF($E15&gt;0,2,1)),"")</x:f>
      </x:c>
      <x:c r="AN15" s="23" t="str">
        <x:f>IF(AND($H15="OK",$D$5="OK",AN$9&gt;=$C15,AN$9&lt;=$D15),IF($E15=1,3,IF($E15&gt;0,2,1)),"")</x:f>
      </x:c>
      <x:c r="AO15" s="23" t="str">
        <x:f>IF(AND($H15="OK",$D$5="OK",AO$9&gt;=$C15,AO$9&lt;=$D15),IF($E15=1,3,IF($E15&gt;0,2,1)),"")</x:f>
      </x:c>
      <x:c r="AP15" s="23" t="str">
        <x:f>IF(AND($H15="OK",$D$5="OK",AP$9&gt;=$C15,AP$9&lt;=$D15),IF($E15=1,3,IF($E15&gt;0,2,1)),"")</x:f>
      </x:c>
      <x:c r="AQ15" s="23" t="str">
        <x:f>IF(AND($H15="OK",$D$5="OK",AQ$9&gt;=$C15,AQ$9&lt;=$D15),IF($E15=1,3,IF($E15&gt;0,2,1)),"")</x:f>
      </x:c>
      <x:c r="AR15" s="23" t="str">
        <x:f>IF(AND($H15="OK",$D$5="OK",AR$9&gt;=$C15,AR$9&lt;=$D15),IF($E15=1,3,IF($E15&gt;0,2,1)),"")</x:f>
      </x:c>
      <x:c r="AS15" s="23" t="str">
        <x:f>IF(AND($H15="OK",$D$5="OK",AS$9&gt;=$C15,AS$9&lt;=$D15),IF($E15=1,3,IF($E15&gt;0,2,1)),"")</x:f>
      </x:c>
      <x:c r="AT15" s="23" t="str">
        <x:f>IF(AND($H15="OK",$D$5="OK",AT$9&gt;=$C15,AT$9&lt;=$D15),IF($E15=1,3,IF($E15&gt;0,2,1)),"")</x:f>
      </x:c>
      <x:c r="AU15" s="23" t="str">
        <x:f>IF(AND($H15="OK",$D$5="OK",AU$9&gt;=$C15,AU$9&lt;=$D15),IF($E15=1,3,IF($E15&gt;0,2,1)),"")</x:f>
      </x:c>
      <x:c r="AV15" s="23" t="str">
        <x:f>IF(AND($H15="OK",$D$5="OK",AV$9&gt;=$C15,AV$9&lt;=$D15),IF($E15=1,3,IF($E15&gt;0,2,1)),"")</x:f>
      </x:c>
      <x:c r="AW15" s="23" t="str">
        <x:f>IF(AND($H15="OK",$D$5="OK",AW$9&gt;=$C15,AW$9&lt;=$D15),IF($E15=1,3,IF($E15&gt;0,2,1)),"")</x:f>
      </x:c>
      <x:c r="AX15" s="23" t="str">
        <x:f>IF(AND($H15="OK",$D$5="OK",AX$9&gt;=$C15,AX$9&lt;=$D15),IF($E15=1,3,IF($E15&gt;0,2,1)),"")</x:f>
      </x:c>
    </x:row>
    <x:row r="16" ht="30" customHeight="1">
      <x:c r="A16" s="8"/>
      <x:c r="B16" s="8"/>
      <x:c r="C16" s="11"/>
      <x:c r="D16" s="11"/>
      <x:c r="E16" s="12"/>
      <x:c r="F16" s="13" t="str">
        <x:f>IF(H16="OK",D16-C16+1,"")</x:f>
      </x:c>
      <x:c r="G16" s="10" t="str">
        <x:f>IF(H16="","",IF(H16&lt;&gt;"OK","Revisar datos",IF($D$5&lt;&gt;"OK","Revisar ajustes",IF(E16=1,"Terminada",IF(D16&lt;$B$5,"Atrasada",IF(E16&gt;0,"En curso","Pendiente"))))))</x:f>
      </x:c>
      <x:c r="H16" s="10" t="str">
        <x:f>IF(COUNTA(A16:E16)=0,"",IF(A16="","Falta actividad",IF(B16="","Falta responsable",IF(OR(C16="",D16=""),"Faltan fechas",IF(OR(NOT(ISNUMBER(C16)),NOT(ISNUMBER(D16))),"Fechas no válidas",IF(OR(C16&lt;DATE(2000,1,1),D16&gt;DATE(2099,12,31),C16&lt;&gt;INT(C16),D16&lt;&gt;INT(D16)),"Fechas no válidas",IF(D16&lt;C16,"Fin anterior al inicio",IF(OR(ISBLANK(E16),NOT(ISNUMBER(E16))),"Falta avance válido",IF(OR(E16&lt;0,E16&gt;1),"Avance fuera de rango","OK")))))))))</x:f>
      </x:c>
      <x:c r="I16" s="23" t="str">
        <x:f>IF(AND($H16="OK",$D$5="OK",I$9&gt;=$C16,I$9&lt;=$D16),IF($E16=1,3,IF($E16&gt;0,2,1)),"")</x:f>
      </x:c>
      <x:c r="J16" s="23" t="str">
        <x:f>IF(AND($H16="OK",$D$5="OK",J$9&gt;=$C16,J$9&lt;=$D16),IF($E16=1,3,IF($E16&gt;0,2,1)),"")</x:f>
      </x:c>
      <x:c r="K16" s="23" t="str">
        <x:f>IF(AND($H16="OK",$D$5="OK",K$9&gt;=$C16,K$9&lt;=$D16),IF($E16=1,3,IF($E16&gt;0,2,1)),"")</x:f>
      </x:c>
      <x:c r="L16" s="23" t="str">
        <x:f>IF(AND($H16="OK",$D$5="OK",L$9&gt;=$C16,L$9&lt;=$D16),IF($E16=1,3,IF($E16&gt;0,2,1)),"")</x:f>
      </x:c>
      <x:c r="M16" s="23" t="str">
        <x:f>IF(AND($H16="OK",$D$5="OK",M$9&gt;=$C16,M$9&lt;=$D16),IF($E16=1,3,IF($E16&gt;0,2,1)),"")</x:f>
      </x:c>
      <x:c r="N16" s="23" t="str">
        <x:f>IF(AND($H16="OK",$D$5="OK",N$9&gt;=$C16,N$9&lt;=$D16),IF($E16=1,3,IF($E16&gt;0,2,1)),"")</x:f>
      </x:c>
      <x:c r="O16" s="23" t="str">
        <x:f>IF(AND($H16="OK",$D$5="OK",O$9&gt;=$C16,O$9&lt;=$D16),IF($E16=1,3,IF($E16&gt;0,2,1)),"")</x:f>
      </x:c>
      <x:c r="P16" s="23" t="str">
        <x:f>IF(AND($H16="OK",$D$5="OK",P$9&gt;=$C16,P$9&lt;=$D16),IF($E16=1,3,IF($E16&gt;0,2,1)),"")</x:f>
      </x:c>
      <x:c r="Q16" s="23" t="str">
        <x:f>IF(AND($H16="OK",$D$5="OK",Q$9&gt;=$C16,Q$9&lt;=$D16),IF($E16=1,3,IF($E16&gt;0,2,1)),"")</x:f>
      </x:c>
      <x:c r="R16" s="23" t="str">
        <x:f>IF(AND($H16="OK",$D$5="OK",R$9&gt;=$C16,R$9&lt;=$D16),IF($E16=1,3,IF($E16&gt;0,2,1)),"")</x:f>
      </x:c>
      <x:c r="S16" s="23" t="str">
        <x:f>IF(AND($H16="OK",$D$5="OK",S$9&gt;=$C16,S$9&lt;=$D16),IF($E16=1,3,IF($E16&gt;0,2,1)),"")</x:f>
      </x:c>
      <x:c r="T16" s="23" t="str">
        <x:f>IF(AND($H16="OK",$D$5="OK",T$9&gt;=$C16,T$9&lt;=$D16),IF($E16=1,3,IF($E16&gt;0,2,1)),"")</x:f>
      </x:c>
      <x:c r="U16" s="23" t="str">
        <x:f>IF(AND($H16="OK",$D$5="OK",U$9&gt;=$C16,U$9&lt;=$D16),IF($E16=1,3,IF($E16&gt;0,2,1)),"")</x:f>
      </x:c>
      <x:c r="V16" s="23" t="str">
        <x:f>IF(AND($H16="OK",$D$5="OK",V$9&gt;=$C16,V$9&lt;=$D16),IF($E16=1,3,IF($E16&gt;0,2,1)),"")</x:f>
      </x:c>
      <x:c r="W16" s="23" t="str">
        <x:f>IF(AND($H16="OK",$D$5="OK",W$9&gt;=$C16,W$9&lt;=$D16),IF($E16=1,3,IF($E16&gt;0,2,1)),"")</x:f>
      </x:c>
      <x:c r="X16" s="23" t="str">
        <x:f>IF(AND($H16="OK",$D$5="OK",X$9&gt;=$C16,X$9&lt;=$D16),IF($E16=1,3,IF($E16&gt;0,2,1)),"")</x:f>
      </x:c>
      <x:c r="Y16" s="23" t="str">
        <x:f>IF(AND($H16="OK",$D$5="OK",Y$9&gt;=$C16,Y$9&lt;=$D16),IF($E16=1,3,IF($E16&gt;0,2,1)),"")</x:f>
      </x:c>
      <x:c r="Z16" s="23" t="str">
        <x:f>IF(AND($H16="OK",$D$5="OK",Z$9&gt;=$C16,Z$9&lt;=$D16),IF($E16=1,3,IF($E16&gt;0,2,1)),"")</x:f>
      </x:c>
      <x:c r="AA16" s="23" t="str">
        <x:f>IF(AND($H16="OK",$D$5="OK",AA$9&gt;=$C16,AA$9&lt;=$D16),IF($E16=1,3,IF($E16&gt;0,2,1)),"")</x:f>
      </x:c>
      <x:c r="AB16" s="23" t="str">
        <x:f>IF(AND($H16="OK",$D$5="OK",AB$9&gt;=$C16,AB$9&lt;=$D16),IF($E16=1,3,IF($E16&gt;0,2,1)),"")</x:f>
      </x:c>
      <x:c r="AC16" s="23" t="str">
        <x:f>IF(AND($H16="OK",$D$5="OK",AC$9&gt;=$C16,AC$9&lt;=$D16),IF($E16=1,3,IF($E16&gt;0,2,1)),"")</x:f>
      </x:c>
      <x:c r="AD16" s="23" t="str">
        <x:f>IF(AND($H16="OK",$D$5="OK",AD$9&gt;=$C16,AD$9&lt;=$D16),IF($E16=1,3,IF($E16&gt;0,2,1)),"")</x:f>
      </x:c>
      <x:c r="AE16" s="23" t="str">
        <x:f>IF(AND($H16="OK",$D$5="OK",AE$9&gt;=$C16,AE$9&lt;=$D16),IF($E16=1,3,IF($E16&gt;0,2,1)),"")</x:f>
      </x:c>
      <x:c r="AF16" s="23" t="str">
        <x:f>IF(AND($H16="OK",$D$5="OK",AF$9&gt;=$C16,AF$9&lt;=$D16),IF($E16=1,3,IF($E16&gt;0,2,1)),"")</x:f>
      </x:c>
      <x:c r="AG16" s="23" t="str">
        <x:f>IF(AND($H16="OK",$D$5="OK",AG$9&gt;=$C16,AG$9&lt;=$D16),IF($E16=1,3,IF($E16&gt;0,2,1)),"")</x:f>
      </x:c>
      <x:c r="AH16" s="23" t="str">
        <x:f>IF(AND($H16="OK",$D$5="OK",AH$9&gt;=$C16,AH$9&lt;=$D16),IF($E16=1,3,IF($E16&gt;0,2,1)),"")</x:f>
      </x:c>
      <x:c r="AI16" s="23" t="str">
        <x:f>IF(AND($H16="OK",$D$5="OK",AI$9&gt;=$C16,AI$9&lt;=$D16),IF($E16=1,3,IF($E16&gt;0,2,1)),"")</x:f>
      </x:c>
      <x:c r="AJ16" s="23" t="str">
        <x:f>IF(AND($H16="OK",$D$5="OK",AJ$9&gt;=$C16,AJ$9&lt;=$D16),IF($E16=1,3,IF($E16&gt;0,2,1)),"")</x:f>
      </x:c>
      <x:c r="AK16" s="23" t="str">
        <x:f>IF(AND($H16="OK",$D$5="OK",AK$9&gt;=$C16,AK$9&lt;=$D16),IF($E16=1,3,IF($E16&gt;0,2,1)),"")</x:f>
      </x:c>
      <x:c r="AL16" s="23" t="str">
        <x:f>IF(AND($H16="OK",$D$5="OK",AL$9&gt;=$C16,AL$9&lt;=$D16),IF($E16=1,3,IF($E16&gt;0,2,1)),"")</x:f>
      </x:c>
      <x:c r="AM16" s="23" t="str">
        <x:f>IF(AND($H16="OK",$D$5="OK",AM$9&gt;=$C16,AM$9&lt;=$D16),IF($E16=1,3,IF($E16&gt;0,2,1)),"")</x:f>
      </x:c>
      <x:c r="AN16" s="23" t="str">
        <x:f>IF(AND($H16="OK",$D$5="OK",AN$9&gt;=$C16,AN$9&lt;=$D16),IF($E16=1,3,IF($E16&gt;0,2,1)),"")</x:f>
      </x:c>
      <x:c r="AO16" s="23" t="str">
        <x:f>IF(AND($H16="OK",$D$5="OK",AO$9&gt;=$C16,AO$9&lt;=$D16),IF($E16=1,3,IF($E16&gt;0,2,1)),"")</x:f>
      </x:c>
      <x:c r="AP16" s="23" t="str">
        <x:f>IF(AND($H16="OK",$D$5="OK",AP$9&gt;=$C16,AP$9&lt;=$D16),IF($E16=1,3,IF($E16&gt;0,2,1)),"")</x:f>
      </x:c>
      <x:c r="AQ16" s="23" t="str">
        <x:f>IF(AND($H16="OK",$D$5="OK",AQ$9&gt;=$C16,AQ$9&lt;=$D16),IF($E16=1,3,IF($E16&gt;0,2,1)),"")</x:f>
      </x:c>
      <x:c r="AR16" s="23" t="str">
        <x:f>IF(AND($H16="OK",$D$5="OK",AR$9&gt;=$C16,AR$9&lt;=$D16),IF($E16=1,3,IF($E16&gt;0,2,1)),"")</x:f>
      </x:c>
      <x:c r="AS16" s="23" t="str">
        <x:f>IF(AND($H16="OK",$D$5="OK",AS$9&gt;=$C16,AS$9&lt;=$D16),IF($E16=1,3,IF($E16&gt;0,2,1)),"")</x:f>
      </x:c>
      <x:c r="AT16" s="23" t="str">
        <x:f>IF(AND($H16="OK",$D$5="OK",AT$9&gt;=$C16,AT$9&lt;=$D16),IF($E16=1,3,IF($E16&gt;0,2,1)),"")</x:f>
      </x:c>
      <x:c r="AU16" s="23" t="str">
        <x:f>IF(AND($H16="OK",$D$5="OK",AU$9&gt;=$C16,AU$9&lt;=$D16),IF($E16=1,3,IF($E16&gt;0,2,1)),"")</x:f>
      </x:c>
      <x:c r="AV16" s="23" t="str">
        <x:f>IF(AND($H16="OK",$D$5="OK",AV$9&gt;=$C16,AV$9&lt;=$D16),IF($E16=1,3,IF($E16&gt;0,2,1)),"")</x:f>
      </x:c>
      <x:c r="AW16" s="23" t="str">
        <x:f>IF(AND($H16="OK",$D$5="OK",AW$9&gt;=$C16,AW$9&lt;=$D16),IF($E16=1,3,IF($E16&gt;0,2,1)),"")</x:f>
      </x:c>
      <x:c r="AX16" s="23" t="str">
        <x:f>IF(AND($H16="OK",$D$5="OK",AX$9&gt;=$C16,AX$9&lt;=$D16),IF($E16=1,3,IF($E16&gt;0,2,1)),"")</x:f>
      </x:c>
    </x:row>
    <x:row r="17" ht="30" customHeight="1">
      <x:c r="A17" s="8"/>
      <x:c r="B17" s="8"/>
      <x:c r="C17" s="11"/>
      <x:c r="D17" s="11"/>
      <x:c r="E17" s="12"/>
      <x:c r="F17" s="13" t="str">
        <x:f>IF(H17="OK",D17-C17+1,"")</x:f>
      </x:c>
      <x:c r="G17" s="10" t="str">
        <x:f>IF(H17="","",IF(H17&lt;&gt;"OK","Revisar datos",IF($D$5&lt;&gt;"OK","Revisar ajustes",IF(E17=1,"Terminada",IF(D17&lt;$B$5,"Atrasada",IF(E17&gt;0,"En curso","Pendiente"))))))</x:f>
      </x:c>
      <x:c r="H17" s="10" t="str">
        <x:f>IF(COUNTA(A17:E17)=0,"",IF(A17="","Falta actividad",IF(B17="","Falta responsable",IF(OR(C17="",D17=""),"Faltan fechas",IF(OR(NOT(ISNUMBER(C17)),NOT(ISNUMBER(D17))),"Fechas no válidas",IF(OR(C17&lt;DATE(2000,1,1),D17&gt;DATE(2099,12,31),C17&lt;&gt;INT(C17),D17&lt;&gt;INT(D17)),"Fechas no válidas",IF(D17&lt;C17,"Fin anterior al inicio",IF(OR(ISBLANK(E17),NOT(ISNUMBER(E17))),"Falta avance válido",IF(OR(E17&lt;0,E17&gt;1),"Avance fuera de rango","OK")))))))))</x:f>
      </x:c>
      <x:c r="I17" s="23" t="str">
        <x:f>IF(AND($H17="OK",$D$5="OK",I$9&gt;=$C17,I$9&lt;=$D17),IF($E17=1,3,IF($E17&gt;0,2,1)),"")</x:f>
      </x:c>
      <x:c r="J17" s="23" t="str">
        <x:f>IF(AND($H17="OK",$D$5="OK",J$9&gt;=$C17,J$9&lt;=$D17),IF($E17=1,3,IF($E17&gt;0,2,1)),"")</x:f>
      </x:c>
      <x:c r="K17" s="23" t="str">
        <x:f>IF(AND($H17="OK",$D$5="OK",K$9&gt;=$C17,K$9&lt;=$D17),IF($E17=1,3,IF($E17&gt;0,2,1)),"")</x:f>
      </x:c>
      <x:c r="L17" s="23" t="str">
        <x:f>IF(AND($H17="OK",$D$5="OK",L$9&gt;=$C17,L$9&lt;=$D17),IF($E17=1,3,IF($E17&gt;0,2,1)),"")</x:f>
      </x:c>
      <x:c r="M17" s="23" t="str">
        <x:f>IF(AND($H17="OK",$D$5="OK",M$9&gt;=$C17,M$9&lt;=$D17),IF($E17=1,3,IF($E17&gt;0,2,1)),"")</x:f>
      </x:c>
      <x:c r="N17" s="23" t="str">
        <x:f>IF(AND($H17="OK",$D$5="OK",N$9&gt;=$C17,N$9&lt;=$D17),IF($E17=1,3,IF($E17&gt;0,2,1)),"")</x:f>
      </x:c>
      <x:c r="O17" s="23" t="str">
        <x:f>IF(AND($H17="OK",$D$5="OK",O$9&gt;=$C17,O$9&lt;=$D17),IF($E17=1,3,IF($E17&gt;0,2,1)),"")</x:f>
      </x:c>
      <x:c r="P17" s="23" t="str">
        <x:f>IF(AND($H17="OK",$D$5="OK",P$9&gt;=$C17,P$9&lt;=$D17),IF($E17=1,3,IF($E17&gt;0,2,1)),"")</x:f>
      </x:c>
      <x:c r="Q17" s="23" t="str">
        <x:f>IF(AND($H17="OK",$D$5="OK",Q$9&gt;=$C17,Q$9&lt;=$D17),IF($E17=1,3,IF($E17&gt;0,2,1)),"")</x:f>
      </x:c>
      <x:c r="R17" s="23" t="str">
        <x:f>IF(AND($H17="OK",$D$5="OK",R$9&gt;=$C17,R$9&lt;=$D17),IF($E17=1,3,IF($E17&gt;0,2,1)),"")</x:f>
      </x:c>
      <x:c r="S17" s="23" t="str">
        <x:f>IF(AND($H17="OK",$D$5="OK",S$9&gt;=$C17,S$9&lt;=$D17),IF($E17=1,3,IF($E17&gt;0,2,1)),"")</x:f>
      </x:c>
      <x:c r="T17" s="23" t="str">
        <x:f>IF(AND($H17="OK",$D$5="OK",T$9&gt;=$C17,T$9&lt;=$D17),IF($E17=1,3,IF($E17&gt;0,2,1)),"")</x:f>
      </x:c>
      <x:c r="U17" s="23" t="str">
        <x:f>IF(AND($H17="OK",$D$5="OK",U$9&gt;=$C17,U$9&lt;=$D17),IF($E17=1,3,IF($E17&gt;0,2,1)),"")</x:f>
      </x:c>
      <x:c r="V17" s="23" t="str">
        <x:f>IF(AND($H17="OK",$D$5="OK",V$9&gt;=$C17,V$9&lt;=$D17),IF($E17=1,3,IF($E17&gt;0,2,1)),"")</x:f>
      </x:c>
      <x:c r="W17" s="23" t="str">
        <x:f>IF(AND($H17="OK",$D$5="OK",W$9&gt;=$C17,W$9&lt;=$D17),IF($E17=1,3,IF($E17&gt;0,2,1)),"")</x:f>
      </x:c>
      <x:c r="X17" s="23" t="str">
        <x:f>IF(AND($H17="OK",$D$5="OK",X$9&gt;=$C17,X$9&lt;=$D17),IF($E17=1,3,IF($E17&gt;0,2,1)),"")</x:f>
      </x:c>
      <x:c r="Y17" s="23" t="str">
        <x:f>IF(AND($H17="OK",$D$5="OK",Y$9&gt;=$C17,Y$9&lt;=$D17),IF($E17=1,3,IF($E17&gt;0,2,1)),"")</x:f>
      </x:c>
      <x:c r="Z17" s="23" t="str">
        <x:f>IF(AND($H17="OK",$D$5="OK",Z$9&gt;=$C17,Z$9&lt;=$D17),IF($E17=1,3,IF($E17&gt;0,2,1)),"")</x:f>
      </x:c>
      <x:c r="AA17" s="23" t="str">
        <x:f>IF(AND($H17="OK",$D$5="OK",AA$9&gt;=$C17,AA$9&lt;=$D17),IF($E17=1,3,IF($E17&gt;0,2,1)),"")</x:f>
      </x:c>
      <x:c r="AB17" s="23" t="str">
        <x:f>IF(AND($H17="OK",$D$5="OK",AB$9&gt;=$C17,AB$9&lt;=$D17),IF($E17=1,3,IF($E17&gt;0,2,1)),"")</x:f>
      </x:c>
      <x:c r="AC17" s="23" t="str">
        <x:f>IF(AND($H17="OK",$D$5="OK",AC$9&gt;=$C17,AC$9&lt;=$D17),IF($E17=1,3,IF($E17&gt;0,2,1)),"")</x:f>
      </x:c>
      <x:c r="AD17" s="23" t="str">
        <x:f>IF(AND($H17="OK",$D$5="OK",AD$9&gt;=$C17,AD$9&lt;=$D17),IF($E17=1,3,IF($E17&gt;0,2,1)),"")</x:f>
      </x:c>
      <x:c r="AE17" s="23" t="str">
        <x:f>IF(AND($H17="OK",$D$5="OK",AE$9&gt;=$C17,AE$9&lt;=$D17),IF($E17=1,3,IF($E17&gt;0,2,1)),"")</x:f>
      </x:c>
      <x:c r="AF17" s="23" t="str">
        <x:f>IF(AND($H17="OK",$D$5="OK",AF$9&gt;=$C17,AF$9&lt;=$D17),IF($E17=1,3,IF($E17&gt;0,2,1)),"")</x:f>
      </x:c>
      <x:c r="AG17" s="23" t="str">
        <x:f>IF(AND($H17="OK",$D$5="OK",AG$9&gt;=$C17,AG$9&lt;=$D17),IF($E17=1,3,IF($E17&gt;0,2,1)),"")</x:f>
      </x:c>
      <x:c r="AH17" s="23" t="str">
        <x:f>IF(AND($H17="OK",$D$5="OK",AH$9&gt;=$C17,AH$9&lt;=$D17),IF($E17=1,3,IF($E17&gt;0,2,1)),"")</x:f>
      </x:c>
      <x:c r="AI17" s="23" t="str">
        <x:f>IF(AND($H17="OK",$D$5="OK",AI$9&gt;=$C17,AI$9&lt;=$D17),IF($E17=1,3,IF($E17&gt;0,2,1)),"")</x:f>
      </x:c>
      <x:c r="AJ17" s="23" t="str">
        <x:f>IF(AND($H17="OK",$D$5="OK",AJ$9&gt;=$C17,AJ$9&lt;=$D17),IF($E17=1,3,IF($E17&gt;0,2,1)),"")</x:f>
      </x:c>
      <x:c r="AK17" s="23" t="str">
        <x:f>IF(AND($H17="OK",$D$5="OK",AK$9&gt;=$C17,AK$9&lt;=$D17),IF($E17=1,3,IF($E17&gt;0,2,1)),"")</x:f>
      </x:c>
      <x:c r="AL17" s="23" t="str">
        <x:f>IF(AND($H17="OK",$D$5="OK",AL$9&gt;=$C17,AL$9&lt;=$D17),IF($E17=1,3,IF($E17&gt;0,2,1)),"")</x:f>
      </x:c>
      <x:c r="AM17" s="23" t="str">
        <x:f>IF(AND($H17="OK",$D$5="OK",AM$9&gt;=$C17,AM$9&lt;=$D17),IF($E17=1,3,IF($E17&gt;0,2,1)),"")</x:f>
      </x:c>
      <x:c r="AN17" s="23" t="str">
        <x:f>IF(AND($H17="OK",$D$5="OK",AN$9&gt;=$C17,AN$9&lt;=$D17),IF($E17=1,3,IF($E17&gt;0,2,1)),"")</x:f>
      </x:c>
      <x:c r="AO17" s="23" t="str">
        <x:f>IF(AND($H17="OK",$D$5="OK",AO$9&gt;=$C17,AO$9&lt;=$D17),IF($E17=1,3,IF($E17&gt;0,2,1)),"")</x:f>
      </x:c>
      <x:c r="AP17" s="23" t="str">
        <x:f>IF(AND($H17="OK",$D$5="OK",AP$9&gt;=$C17,AP$9&lt;=$D17),IF($E17=1,3,IF($E17&gt;0,2,1)),"")</x:f>
      </x:c>
      <x:c r="AQ17" s="23" t="str">
        <x:f>IF(AND($H17="OK",$D$5="OK",AQ$9&gt;=$C17,AQ$9&lt;=$D17),IF($E17=1,3,IF($E17&gt;0,2,1)),"")</x:f>
      </x:c>
      <x:c r="AR17" s="23" t="str">
        <x:f>IF(AND($H17="OK",$D$5="OK",AR$9&gt;=$C17,AR$9&lt;=$D17),IF($E17=1,3,IF($E17&gt;0,2,1)),"")</x:f>
      </x:c>
      <x:c r="AS17" s="23" t="str">
        <x:f>IF(AND($H17="OK",$D$5="OK",AS$9&gt;=$C17,AS$9&lt;=$D17),IF($E17=1,3,IF($E17&gt;0,2,1)),"")</x:f>
      </x:c>
      <x:c r="AT17" s="23" t="str">
        <x:f>IF(AND($H17="OK",$D$5="OK",AT$9&gt;=$C17,AT$9&lt;=$D17),IF($E17=1,3,IF($E17&gt;0,2,1)),"")</x:f>
      </x:c>
      <x:c r="AU17" s="23" t="str">
        <x:f>IF(AND($H17="OK",$D$5="OK",AU$9&gt;=$C17,AU$9&lt;=$D17),IF($E17=1,3,IF($E17&gt;0,2,1)),"")</x:f>
      </x:c>
      <x:c r="AV17" s="23" t="str">
        <x:f>IF(AND($H17="OK",$D$5="OK",AV$9&gt;=$C17,AV$9&lt;=$D17),IF($E17=1,3,IF($E17&gt;0,2,1)),"")</x:f>
      </x:c>
      <x:c r="AW17" s="23" t="str">
        <x:f>IF(AND($H17="OK",$D$5="OK",AW$9&gt;=$C17,AW$9&lt;=$D17),IF($E17=1,3,IF($E17&gt;0,2,1)),"")</x:f>
      </x:c>
      <x:c r="AX17" s="23" t="str">
        <x:f>IF(AND($H17="OK",$D$5="OK",AX$9&gt;=$C17,AX$9&lt;=$D17),IF($E17=1,3,IF($E17&gt;0,2,1)),"")</x:f>
      </x:c>
    </x:row>
    <x:row r="18" ht="30" customHeight="1">
      <x:c r="A18" s="8"/>
      <x:c r="B18" s="8"/>
      <x:c r="C18" s="11"/>
      <x:c r="D18" s="11"/>
      <x:c r="E18" s="12"/>
      <x:c r="F18" s="13" t="str">
        <x:f>IF(H18="OK",D18-C18+1,"")</x:f>
      </x:c>
      <x:c r="G18" s="10" t="str">
        <x:f>IF(H18="","",IF(H18&lt;&gt;"OK","Revisar datos",IF($D$5&lt;&gt;"OK","Revisar ajustes",IF(E18=1,"Terminada",IF(D18&lt;$B$5,"Atrasada",IF(E18&gt;0,"En curso","Pendiente"))))))</x:f>
      </x:c>
      <x:c r="H18" s="10" t="str">
        <x:f>IF(COUNTA(A18:E18)=0,"",IF(A18="","Falta actividad",IF(B18="","Falta responsable",IF(OR(C18="",D18=""),"Faltan fechas",IF(OR(NOT(ISNUMBER(C18)),NOT(ISNUMBER(D18))),"Fechas no válidas",IF(OR(C18&lt;DATE(2000,1,1),D18&gt;DATE(2099,12,31),C18&lt;&gt;INT(C18),D18&lt;&gt;INT(D18)),"Fechas no válidas",IF(D18&lt;C18,"Fin anterior al inicio",IF(OR(ISBLANK(E18),NOT(ISNUMBER(E18))),"Falta avance válido",IF(OR(E18&lt;0,E18&gt;1),"Avance fuera de rango","OK")))))))))</x:f>
      </x:c>
      <x:c r="I18" s="23" t="str">
        <x:f>IF(AND($H18="OK",$D$5="OK",I$9&gt;=$C18,I$9&lt;=$D18),IF($E18=1,3,IF($E18&gt;0,2,1)),"")</x:f>
      </x:c>
      <x:c r="J18" s="23" t="str">
        <x:f>IF(AND($H18="OK",$D$5="OK",J$9&gt;=$C18,J$9&lt;=$D18),IF($E18=1,3,IF($E18&gt;0,2,1)),"")</x:f>
      </x:c>
      <x:c r="K18" s="23" t="str">
        <x:f>IF(AND($H18="OK",$D$5="OK",K$9&gt;=$C18,K$9&lt;=$D18),IF($E18=1,3,IF($E18&gt;0,2,1)),"")</x:f>
      </x:c>
      <x:c r="L18" s="23" t="str">
        <x:f>IF(AND($H18="OK",$D$5="OK",L$9&gt;=$C18,L$9&lt;=$D18),IF($E18=1,3,IF($E18&gt;0,2,1)),"")</x:f>
      </x:c>
      <x:c r="M18" s="23" t="str">
        <x:f>IF(AND($H18="OK",$D$5="OK",M$9&gt;=$C18,M$9&lt;=$D18),IF($E18=1,3,IF($E18&gt;0,2,1)),"")</x:f>
      </x:c>
      <x:c r="N18" s="23" t="str">
        <x:f>IF(AND($H18="OK",$D$5="OK",N$9&gt;=$C18,N$9&lt;=$D18),IF($E18=1,3,IF($E18&gt;0,2,1)),"")</x:f>
      </x:c>
      <x:c r="O18" s="23" t="str">
        <x:f>IF(AND($H18="OK",$D$5="OK",O$9&gt;=$C18,O$9&lt;=$D18),IF($E18=1,3,IF($E18&gt;0,2,1)),"")</x:f>
      </x:c>
      <x:c r="P18" s="23" t="str">
        <x:f>IF(AND($H18="OK",$D$5="OK",P$9&gt;=$C18,P$9&lt;=$D18),IF($E18=1,3,IF($E18&gt;0,2,1)),"")</x:f>
      </x:c>
      <x:c r="Q18" s="23" t="str">
        <x:f>IF(AND($H18="OK",$D$5="OK",Q$9&gt;=$C18,Q$9&lt;=$D18),IF($E18=1,3,IF($E18&gt;0,2,1)),"")</x:f>
      </x:c>
      <x:c r="R18" s="23" t="str">
        <x:f>IF(AND($H18="OK",$D$5="OK",R$9&gt;=$C18,R$9&lt;=$D18),IF($E18=1,3,IF($E18&gt;0,2,1)),"")</x:f>
      </x:c>
      <x:c r="S18" s="23" t="str">
        <x:f>IF(AND($H18="OK",$D$5="OK",S$9&gt;=$C18,S$9&lt;=$D18),IF($E18=1,3,IF($E18&gt;0,2,1)),"")</x:f>
      </x:c>
      <x:c r="T18" s="23" t="str">
        <x:f>IF(AND($H18="OK",$D$5="OK",T$9&gt;=$C18,T$9&lt;=$D18),IF($E18=1,3,IF($E18&gt;0,2,1)),"")</x:f>
      </x:c>
      <x:c r="U18" s="23" t="str">
        <x:f>IF(AND($H18="OK",$D$5="OK",U$9&gt;=$C18,U$9&lt;=$D18),IF($E18=1,3,IF($E18&gt;0,2,1)),"")</x:f>
      </x:c>
      <x:c r="V18" s="23" t="str">
        <x:f>IF(AND($H18="OK",$D$5="OK",V$9&gt;=$C18,V$9&lt;=$D18),IF($E18=1,3,IF($E18&gt;0,2,1)),"")</x:f>
      </x:c>
      <x:c r="W18" s="23" t="str">
        <x:f>IF(AND($H18="OK",$D$5="OK",W$9&gt;=$C18,W$9&lt;=$D18),IF($E18=1,3,IF($E18&gt;0,2,1)),"")</x:f>
      </x:c>
      <x:c r="X18" s="23" t="str">
        <x:f>IF(AND($H18="OK",$D$5="OK",X$9&gt;=$C18,X$9&lt;=$D18),IF($E18=1,3,IF($E18&gt;0,2,1)),"")</x:f>
      </x:c>
      <x:c r="Y18" s="23" t="str">
        <x:f>IF(AND($H18="OK",$D$5="OK",Y$9&gt;=$C18,Y$9&lt;=$D18),IF($E18=1,3,IF($E18&gt;0,2,1)),"")</x:f>
      </x:c>
      <x:c r="Z18" s="23" t="str">
        <x:f>IF(AND($H18="OK",$D$5="OK",Z$9&gt;=$C18,Z$9&lt;=$D18),IF($E18=1,3,IF($E18&gt;0,2,1)),"")</x:f>
      </x:c>
      <x:c r="AA18" s="23" t="str">
        <x:f>IF(AND($H18="OK",$D$5="OK",AA$9&gt;=$C18,AA$9&lt;=$D18),IF($E18=1,3,IF($E18&gt;0,2,1)),"")</x:f>
      </x:c>
      <x:c r="AB18" s="23" t="str">
        <x:f>IF(AND($H18="OK",$D$5="OK",AB$9&gt;=$C18,AB$9&lt;=$D18),IF($E18=1,3,IF($E18&gt;0,2,1)),"")</x:f>
      </x:c>
      <x:c r="AC18" s="23" t="str">
        <x:f>IF(AND($H18="OK",$D$5="OK",AC$9&gt;=$C18,AC$9&lt;=$D18),IF($E18=1,3,IF($E18&gt;0,2,1)),"")</x:f>
      </x:c>
      <x:c r="AD18" s="23" t="str">
        <x:f>IF(AND($H18="OK",$D$5="OK",AD$9&gt;=$C18,AD$9&lt;=$D18),IF($E18=1,3,IF($E18&gt;0,2,1)),"")</x:f>
      </x:c>
      <x:c r="AE18" s="23" t="str">
        <x:f>IF(AND($H18="OK",$D$5="OK",AE$9&gt;=$C18,AE$9&lt;=$D18),IF($E18=1,3,IF($E18&gt;0,2,1)),"")</x:f>
      </x:c>
      <x:c r="AF18" s="23" t="str">
        <x:f>IF(AND($H18="OK",$D$5="OK",AF$9&gt;=$C18,AF$9&lt;=$D18),IF($E18=1,3,IF($E18&gt;0,2,1)),"")</x:f>
      </x:c>
      <x:c r="AG18" s="23" t="str">
        <x:f>IF(AND($H18="OK",$D$5="OK",AG$9&gt;=$C18,AG$9&lt;=$D18),IF($E18=1,3,IF($E18&gt;0,2,1)),"")</x:f>
      </x:c>
      <x:c r="AH18" s="23" t="str">
        <x:f>IF(AND($H18="OK",$D$5="OK",AH$9&gt;=$C18,AH$9&lt;=$D18),IF($E18=1,3,IF($E18&gt;0,2,1)),"")</x:f>
      </x:c>
      <x:c r="AI18" s="23" t="str">
        <x:f>IF(AND($H18="OK",$D$5="OK",AI$9&gt;=$C18,AI$9&lt;=$D18),IF($E18=1,3,IF($E18&gt;0,2,1)),"")</x:f>
      </x:c>
      <x:c r="AJ18" s="23" t="str">
        <x:f>IF(AND($H18="OK",$D$5="OK",AJ$9&gt;=$C18,AJ$9&lt;=$D18),IF($E18=1,3,IF($E18&gt;0,2,1)),"")</x:f>
      </x:c>
      <x:c r="AK18" s="23" t="str">
        <x:f>IF(AND($H18="OK",$D$5="OK",AK$9&gt;=$C18,AK$9&lt;=$D18),IF($E18=1,3,IF($E18&gt;0,2,1)),"")</x:f>
      </x:c>
      <x:c r="AL18" s="23" t="str">
        <x:f>IF(AND($H18="OK",$D$5="OK",AL$9&gt;=$C18,AL$9&lt;=$D18),IF($E18=1,3,IF($E18&gt;0,2,1)),"")</x:f>
      </x:c>
      <x:c r="AM18" s="23" t="str">
        <x:f>IF(AND($H18="OK",$D$5="OK",AM$9&gt;=$C18,AM$9&lt;=$D18),IF($E18=1,3,IF($E18&gt;0,2,1)),"")</x:f>
      </x:c>
      <x:c r="AN18" s="23" t="str">
        <x:f>IF(AND($H18="OK",$D$5="OK",AN$9&gt;=$C18,AN$9&lt;=$D18),IF($E18=1,3,IF($E18&gt;0,2,1)),"")</x:f>
      </x:c>
      <x:c r="AO18" s="23" t="str">
        <x:f>IF(AND($H18="OK",$D$5="OK",AO$9&gt;=$C18,AO$9&lt;=$D18),IF($E18=1,3,IF($E18&gt;0,2,1)),"")</x:f>
      </x:c>
      <x:c r="AP18" s="23" t="str">
        <x:f>IF(AND($H18="OK",$D$5="OK",AP$9&gt;=$C18,AP$9&lt;=$D18),IF($E18=1,3,IF($E18&gt;0,2,1)),"")</x:f>
      </x:c>
      <x:c r="AQ18" s="23" t="str">
        <x:f>IF(AND($H18="OK",$D$5="OK",AQ$9&gt;=$C18,AQ$9&lt;=$D18),IF($E18=1,3,IF($E18&gt;0,2,1)),"")</x:f>
      </x:c>
      <x:c r="AR18" s="23" t="str">
        <x:f>IF(AND($H18="OK",$D$5="OK",AR$9&gt;=$C18,AR$9&lt;=$D18),IF($E18=1,3,IF($E18&gt;0,2,1)),"")</x:f>
      </x:c>
      <x:c r="AS18" s="23" t="str">
        <x:f>IF(AND($H18="OK",$D$5="OK",AS$9&gt;=$C18,AS$9&lt;=$D18),IF($E18=1,3,IF($E18&gt;0,2,1)),"")</x:f>
      </x:c>
      <x:c r="AT18" s="23" t="str">
        <x:f>IF(AND($H18="OK",$D$5="OK",AT$9&gt;=$C18,AT$9&lt;=$D18),IF($E18=1,3,IF($E18&gt;0,2,1)),"")</x:f>
      </x:c>
      <x:c r="AU18" s="23" t="str">
        <x:f>IF(AND($H18="OK",$D$5="OK",AU$9&gt;=$C18,AU$9&lt;=$D18),IF($E18=1,3,IF($E18&gt;0,2,1)),"")</x:f>
      </x:c>
      <x:c r="AV18" s="23" t="str">
        <x:f>IF(AND($H18="OK",$D$5="OK",AV$9&gt;=$C18,AV$9&lt;=$D18),IF($E18=1,3,IF($E18&gt;0,2,1)),"")</x:f>
      </x:c>
      <x:c r="AW18" s="23" t="str">
        <x:f>IF(AND($H18="OK",$D$5="OK",AW$9&gt;=$C18,AW$9&lt;=$D18),IF($E18=1,3,IF($E18&gt;0,2,1)),"")</x:f>
      </x:c>
      <x:c r="AX18" s="23" t="str">
        <x:f>IF(AND($H18="OK",$D$5="OK",AX$9&gt;=$C18,AX$9&lt;=$D18),IF($E18=1,3,IF($E18&gt;0,2,1)),"")</x:f>
      </x:c>
    </x:row>
    <x:row r="19" ht="30" customHeight="1">
      <x:c r="A19" s="8"/>
      <x:c r="B19" s="8"/>
      <x:c r="C19" s="11"/>
      <x:c r="D19" s="11"/>
      <x:c r="E19" s="12"/>
      <x:c r="F19" s="13" t="str">
        <x:f>IF(H19="OK",D19-C19+1,"")</x:f>
      </x:c>
      <x:c r="G19" s="10" t="str">
        <x:f>IF(H19="","",IF(H19&lt;&gt;"OK","Revisar datos",IF($D$5&lt;&gt;"OK","Revisar ajustes",IF(E19=1,"Terminada",IF(D19&lt;$B$5,"Atrasada",IF(E19&gt;0,"En curso","Pendiente"))))))</x:f>
      </x:c>
      <x:c r="H19" s="10" t="str">
        <x:f>IF(COUNTA(A19:E19)=0,"",IF(A19="","Falta actividad",IF(B19="","Falta responsable",IF(OR(C19="",D19=""),"Faltan fechas",IF(OR(NOT(ISNUMBER(C19)),NOT(ISNUMBER(D19))),"Fechas no válidas",IF(OR(C19&lt;DATE(2000,1,1),D19&gt;DATE(2099,12,31),C19&lt;&gt;INT(C19),D19&lt;&gt;INT(D19)),"Fechas no válidas",IF(D19&lt;C19,"Fin anterior al inicio",IF(OR(ISBLANK(E19),NOT(ISNUMBER(E19))),"Falta avance válido",IF(OR(E19&lt;0,E19&gt;1),"Avance fuera de rango","OK")))))))))</x:f>
      </x:c>
      <x:c r="I19" s="23" t="str">
        <x:f>IF(AND($H19="OK",$D$5="OK",I$9&gt;=$C19,I$9&lt;=$D19),IF($E19=1,3,IF($E19&gt;0,2,1)),"")</x:f>
      </x:c>
      <x:c r="J19" s="23" t="str">
        <x:f>IF(AND($H19="OK",$D$5="OK",J$9&gt;=$C19,J$9&lt;=$D19),IF($E19=1,3,IF($E19&gt;0,2,1)),"")</x:f>
      </x:c>
      <x:c r="K19" s="23" t="str">
        <x:f>IF(AND($H19="OK",$D$5="OK",K$9&gt;=$C19,K$9&lt;=$D19),IF($E19=1,3,IF($E19&gt;0,2,1)),"")</x:f>
      </x:c>
      <x:c r="L19" s="23" t="str">
        <x:f>IF(AND($H19="OK",$D$5="OK",L$9&gt;=$C19,L$9&lt;=$D19),IF($E19=1,3,IF($E19&gt;0,2,1)),"")</x:f>
      </x:c>
      <x:c r="M19" s="23" t="str">
        <x:f>IF(AND($H19="OK",$D$5="OK",M$9&gt;=$C19,M$9&lt;=$D19),IF($E19=1,3,IF($E19&gt;0,2,1)),"")</x:f>
      </x:c>
      <x:c r="N19" s="23" t="str">
        <x:f>IF(AND($H19="OK",$D$5="OK",N$9&gt;=$C19,N$9&lt;=$D19),IF($E19=1,3,IF($E19&gt;0,2,1)),"")</x:f>
      </x:c>
      <x:c r="O19" s="23" t="str">
        <x:f>IF(AND($H19="OK",$D$5="OK",O$9&gt;=$C19,O$9&lt;=$D19),IF($E19=1,3,IF($E19&gt;0,2,1)),"")</x:f>
      </x:c>
      <x:c r="P19" s="23" t="str">
        <x:f>IF(AND($H19="OK",$D$5="OK",P$9&gt;=$C19,P$9&lt;=$D19),IF($E19=1,3,IF($E19&gt;0,2,1)),"")</x:f>
      </x:c>
      <x:c r="Q19" s="23" t="str">
        <x:f>IF(AND($H19="OK",$D$5="OK",Q$9&gt;=$C19,Q$9&lt;=$D19),IF($E19=1,3,IF($E19&gt;0,2,1)),"")</x:f>
      </x:c>
      <x:c r="R19" s="23" t="str">
        <x:f>IF(AND($H19="OK",$D$5="OK",R$9&gt;=$C19,R$9&lt;=$D19),IF($E19=1,3,IF($E19&gt;0,2,1)),"")</x:f>
      </x:c>
      <x:c r="S19" s="23" t="str">
        <x:f>IF(AND($H19="OK",$D$5="OK",S$9&gt;=$C19,S$9&lt;=$D19),IF($E19=1,3,IF($E19&gt;0,2,1)),"")</x:f>
      </x:c>
      <x:c r="T19" s="23" t="str">
        <x:f>IF(AND($H19="OK",$D$5="OK",T$9&gt;=$C19,T$9&lt;=$D19),IF($E19=1,3,IF($E19&gt;0,2,1)),"")</x:f>
      </x:c>
      <x:c r="U19" s="23" t="str">
        <x:f>IF(AND($H19="OK",$D$5="OK",U$9&gt;=$C19,U$9&lt;=$D19),IF($E19=1,3,IF($E19&gt;0,2,1)),"")</x:f>
      </x:c>
      <x:c r="V19" s="23" t="str">
        <x:f>IF(AND($H19="OK",$D$5="OK",V$9&gt;=$C19,V$9&lt;=$D19),IF($E19=1,3,IF($E19&gt;0,2,1)),"")</x:f>
      </x:c>
      <x:c r="W19" s="23" t="str">
        <x:f>IF(AND($H19="OK",$D$5="OK",W$9&gt;=$C19,W$9&lt;=$D19),IF($E19=1,3,IF($E19&gt;0,2,1)),"")</x:f>
      </x:c>
      <x:c r="X19" s="23" t="str">
        <x:f>IF(AND($H19="OK",$D$5="OK",X$9&gt;=$C19,X$9&lt;=$D19),IF($E19=1,3,IF($E19&gt;0,2,1)),"")</x:f>
      </x:c>
      <x:c r="Y19" s="23" t="str">
        <x:f>IF(AND($H19="OK",$D$5="OK",Y$9&gt;=$C19,Y$9&lt;=$D19),IF($E19=1,3,IF($E19&gt;0,2,1)),"")</x:f>
      </x:c>
      <x:c r="Z19" s="23" t="str">
        <x:f>IF(AND($H19="OK",$D$5="OK",Z$9&gt;=$C19,Z$9&lt;=$D19),IF($E19=1,3,IF($E19&gt;0,2,1)),"")</x:f>
      </x:c>
      <x:c r="AA19" s="23" t="str">
        <x:f>IF(AND($H19="OK",$D$5="OK",AA$9&gt;=$C19,AA$9&lt;=$D19),IF($E19=1,3,IF($E19&gt;0,2,1)),"")</x:f>
      </x:c>
      <x:c r="AB19" s="23" t="str">
        <x:f>IF(AND($H19="OK",$D$5="OK",AB$9&gt;=$C19,AB$9&lt;=$D19),IF($E19=1,3,IF($E19&gt;0,2,1)),"")</x:f>
      </x:c>
      <x:c r="AC19" s="23" t="str">
        <x:f>IF(AND($H19="OK",$D$5="OK",AC$9&gt;=$C19,AC$9&lt;=$D19),IF($E19=1,3,IF($E19&gt;0,2,1)),"")</x:f>
      </x:c>
      <x:c r="AD19" s="23" t="str">
        <x:f>IF(AND($H19="OK",$D$5="OK",AD$9&gt;=$C19,AD$9&lt;=$D19),IF($E19=1,3,IF($E19&gt;0,2,1)),"")</x:f>
      </x:c>
      <x:c r="AE19" s="23" t="str">
        <x:f>IF(AND($H19="OK",$D$5="OK",AE$9&gt;=$C19,AE$9&lt;=$D19),IF($E19=1,3,IF($E19&gt;0,2,1)),"")</x:f>
      </x:c>
      <x:c r="AF19" s="23" t="str">
        <x:f>IF(AND($H19="OK",$D$5="OK",AF$9&gt;=$C19,AF$9&lt;=$D19),IF($E19=1,3,IF($E19&gt;0,2,1)),"")</x:f>
      </x:c>
      <x:c r="AG19" s="23" t="str">
        <x:f>IF(AND($H19="OK",$D$5="OK",AG$9&gt;=$C19,AG$9&lt;=$D19),IF($E19=1,3,IF($E19&gt;0,2,1)),"")</x:f>
      </x:c>
      <x:c r="AH19" s="23" t="str">
        <x:f>IF(AND($H19="OK",$D$5="OK",AH$9&gt;=$C19,AH$9&lt;=$D19),IF($E19=1,3,IF($E19&gt;0,2,1)),"")</x:f>
      </x:c>
      <x:c r="AI19" s="23" t="str">
        <x:f>IF(AND($H19="OK",$D$5="OK",AI$9&gt;=$C19,AI$9&lt;=$D19),IF($E19=1,3,IF($E19&gt;0,2,1)),"")</x:f>
      </x:c>
      <x:c r="AJ19" s="23" t="str">
        <x:f>IF(AND($H19="OK",$D$5="OK",AJ$9&gt;=$C19,AJ$9&lt;=$D19),IF($E19=1,3,IF($E19&gt;0,2,1)),"")</x:f>
      </x:c>
      <x:c r="AK19" s="23" t="str">
        <x:f>IF(AND($H19="OK",$D$5="OK",AK$9&gt;=$C19,AK$9&lt;=$D19),IF($E19=1,3,IF($E19&gt;0,2,1)),"")</x:f>
      </x:c>
      <x:c r="AL19" s="23" t="str">
        <x:f>IF(AND($H19="OK",$D$5="OK",AL$9&gt;=$C19,AL$9&lt;=$D19),IF($E19=1,3,IF($E19&gt;0,2,1)),"")</x:f>
      </x:c>
      <x:c r="AM19" s="23" t="str">
        <x:f>IF(AND($H19="OK",$D$5="OK",AM$9&gt;=$C19,AM$9&lt;=$D19),IF($E19=1,3,IF($E19&gt;0,2,1)),"")</x:f>
      </x:c>
      <x:c r="AN19" s="23" t="str">
        <x:f>IF(AND($H19="OK",$D$5="OK",AN$9&gt;=$C19,AN$9&lt;=$D19),IF($E19=1,3,IF($E19&gt;0,2,1)),"")</x:f>
      </x:c>
      <x:c r="AO19" s="23" t="str">
        <x:f>IF(AND($H19="OK",$D$5="OK",AO$9&gt;=$C19,AO$9&lt;=$D19),IF($E19=1,3,IF($E19&gt;0,2,1)),"")</x:f>
      </x:c>
      <x:c r="AP19" s="23" t="str">
        <x:f>IF(AND($H19="OK",$D$5="OK",AP$9&gt;=$C19,AP$9&lt;=$D19),IF($E19=1,3,IF($E19&gt;0,2,1)),"")</x:f>
      </x:c>
      <x:c r="AQ19" s="23" t="str">
        <x:f>IF(AND($H19="OK",$D$5="OK",AQ$9&gt;=$C19,AQ$9&lt;=$D19),IF($E19=1,3,IF($E19&gt;0,2,1)),"")</x:f>
      </x:c>
      <x:c r="AR19" s="23" t="str">
        <x:f>IF(AND($H19="OK",$D$5="OK",AR$9&gt;=$C19,AR$9&lt;=$D19),IF($E19=1,3,IF($E19&gt;0,2,1)),"")</x:f>
      </x:c>
      <x:c r="AS19" s="23" t="str">
        <x:f>IF(AND($H19="OK",$D$5="OK",AS$9&gt;=$C19,AS$9&lt;=$D19),IF($E19=1,3,IF($E19&gt;0,2,1)),"")</x:f>
      </x:c>
      <x:c r="AT19" s="23" t="str">
        <x:f>IF(AND($H19="OK",$D$5="OK",AT$9&gt;=$C19,AT$9&lt;=$D19),IF($E19=1,3,IF($E19&gt;0,2,1)),"")</x:f>
      </x:c>
      <x:c r="AU19" s="23" t="str">
        <x:f>IF(AND($H19="OK",$D$5="OK",AU$9&gt;=$C19,AU$9&lt;=$D19),IF($E19=1,3,IF($E19&gt;0,2,1)),"")</x:f>
      </x:c>
      <x:c r="AV19" s="23" t="str">
        <x:f>IF(AND($H19="OK",$D$5="OK",AV$9&gt;=$C19,AV$9&lt;=$D19),IF($E19=1,3,IF($E19&gt;0,2,1)),"")</x:f>
      </x:c>
      <x:c r="AW19" s="23" t="str">
        <x:f>IF(AND($H19="OK",$D$5="OK",AW$9&gt;=$C19,AW$9&lt;=$D19),IF($E19=1,3,IF($E19&gt;0,2,1)),"")</x:f>
      </x:c>
      <x:c r="AX19" s="23" t="str">
        <x:f>IF(AND($H19="OK",$D$5="OK",AX$9&gt;=$C19,AX$9&lt;=$D19),IF($E19=1,3,IF($E19&gt;0,2,1)),"")</x:f>
      </x:c>
    </x:row>
    <x:row r="20" ht="30" customHeight="1">
      <x:c r="A20" s="8"/>
      <x:c r="B20" s="8"/>
      <x:c r="C20" s="11"/>
      <x:c r="D20" s="11"/>
      <x:c r="E20" s="12"/>
      <x:c r="F20" s="13" t="str">
        <x:f>IF(H20="OK",D20-C20+1,"")</x:f>
      </x:c>
      <x:c r="G20" s="10" t="str">
        <x:f>IF(H20="","",IF(H20&lt;&gt;"OK","Revisar datos",IF($D$5&lt;&gt;"OK","Revisar ajustes",IF(E20=1,"Terminada",IF(D20&lt;$B$5,"Atrasada",IF(E20&gt;0,"En curso","Pendiente"))))))</x:f>
      </x:c>
      <x:c r="H20" s="10" t="str">
        <x:f>IF(COUNTA(A20:E20)=0,"",IF(A20="","Falta actividad",IF(B20="","Falta responsable",IF(OR(C20="",D20=""),"Faltan fechas",IF(OR(NOT(ISNUMBER(C20)),NOT(ISNUMBER(D20))),"Fechas no válidas",IF(OR(C20&lt;DATE(2000,1,1),D20&gt;DATE(2099,12,31),C20&lt;&gt;INT(C20),D20&lt;&gt;INT(D20)),"Fechas no válidas",IF(D20&lt;C20,"Fin anterior al inicio",IF(OR(ISBLANK(E20),NOT(ISNUMBER(E20))),"Falta avance válido",IF(OR(E20&lt;0,E20&gt;1),"Avance fuera de rango","OK")))))))))</x:f>
      </x:c>
      <x:c r="I20" s="23" t="str">
        <x:f>IF(AND($H20="OK",$D$5="OK",I$9&gt;=$C20,I$9&lt;=$D20),IF($E20=1,3,IF($E20&gt;0,2,1)),"")</x:f>
      </x:c>
      <x:c r="J20" s="23" t="str">
        <x:f>IF(AND($H20="OK",$D$5="OK",J$9&gt;=$C20,J$9&lt;=$D20),IF($E20=1,3,IF($E20&gt;0,2,1)),"")</x:f>
      </x:c>
      <x:c r="K20" s="23" t="str">
        <x:f>IF(AND($H20="OK",$D$5="OK",K$9&gt;=$C20,K$9&lt;=$D20),IF($E20=1,3,IF($E20&gt;0,2,1)),"")</x:f>
      </x:c>
      <x:c r="L20" s="23" t="str">
        <x:f>IF(AND($H20="OK",$D$5="OK",L$9&gt;=$C20,L$9&lt;=$D20),IF($E20=1,3,IF($E20&gt;0,2,1)),"")</x:f>
      </x:c>
      <x:c r="M20" s="23" t="str">
        <x:f>IF(AND($H20="OK",$D$5="OK",M$9&gt;=$C20,M$9&lt;=$D20),IF($E20=1,3,IF($E20&gt;0,2,1)),"")</x:f>
      </x:c>
      <x:c r="N20" s="23" t="str">
        <x:f>IF(AND($H20="OK",$D$5="OK",N$9&gt;=$C20,N$9&lt;=$D20),IF($E20=1,3,IF($E20&gt;0,2,1)),"")</x:f>
      </x:c>
      <x:c r="O20" s="23" t="str">
        <x:f>IF(AND($H20="OK",$D$5="OK",O$9&gt;=$C20,O$9&lt;=$D20),IF($E20=1,3,IF($E20&gt;0,2,1)),"")</x:f>
      </x:c>
      <x:c r="P20" s="23" t="str">
        <x:f>IF(AND($H20="OK",$D$5="OK",P$9&gt;=$C20,P$9&lt;=$D20),IF($E20=1,3,IF($E20&gt;0,2,1)),"")</x:f>
      </x:c>
      <x:c r="Q20" s="23" t="str">
        <x:f>IF(AND($H20="OK",$D$5="OK",Q$9&gt;=$C20,Q$9&lt;=$D20),IF($E20=1,3,IF($E20&gt;0,2,1)),"")</x:f>
      </x:c>
      <x:c r="R20" s="23" t="str">
        <x:f>IF(AND($H20="OK",$D$5="OK",R$9&gt;=$C20,R$9&lt;=$D20),IF($E20=1,3,IF($E20&gt;0,2,1)),"")</x:f>
      </x:c>
      <x:c r="S20" s="23" t="str">
        <x:f>IF(AND($H20="OK",$D$5="OK",S$9&gt;=$C20,S$9&lt;=$D20),IF($E20=1,3,IF($E20&gt;0,2,1)),"")</x:f>
      </x:c>
      <x:c r="T20" s="23" t="str">
        <x:f>IF(AND($H20="OK",$D$5="OK",T$9&gt;=$C20,T$9&lt;=$D20),IF($E20=1,3,IF($E20&gt;0,2,1)),"")</x:f>
      </x:c>
      <x:c r="U20" s="23" t="str">
        <x:f>IF(AND($H20="OK",$D$5="OK",U$9&gt;=$C20,U$9&lt;=$D20),IF($E20=1,3,IF($E20&gt;0,2,1)),"")</x:f>
      </x:c>
      <x:c r="V20" s="23" t="str">
        <x:f>IF(AND($H20="OK",$D$5="OK",V$9&gt;=$C20,V$9&lt;=$D20),IF($E20=1,3,IF($E20&gt;0,2,1)),"")</x:f>
      </x:c>
      <x:c r="W20" s="23" t="str">
        <x:f>IF(AND($H20="OK",$D$5="OK",W$9&gt;=$C20,W$9&lt;=$D20),IF($E20=1,3,IF($E20&gt;0,2,1)),"")</x:f>
      </x:c>
      <x:c r="X20" s="23" t="str">
        <x:f>IF(AND($H20="OK",$D$5="OK",X$9&gt;=$C20,X$9&lt;=$D20),IF($E20=1,3,IF($E20&gt;0,2,1)),"")</x:f>
      </x:c>
      <x:c r="Y20" s="23" t="str">
        <x:f>IF(AND($H20="OK",$D$5="OK",Y$9&gt;=$C20,Y$9&lt;=$D20),IF($E20=1,3,IF($E20&gt;0,2,1)),"")</x:f>
      </x:c>
      <x:c r="Z20" s="23" t="str">
        <x:f>IF(AND($H20="OK",$D$5="OK",Z$9&gt;=$C20,Z$9&lt;=$D20),IF($E20=1,3,IF($E20&gt;0,2,1)),"")</x:f>
      </x:c>
      <x:c r="AA20" s="23" t="str">
        <x:f>IF(AND($H20="OK",$D$5="OK",AA$9&gt;=$C20,AA$9&lt;=$D20),IF($E20=1,3,IF($E20&gt;0,2,1)),"")</x:f>
      </x:c>
      <x:c r="AB20" s="23" t="str">
        <x:f>IF(AND($H20="OK",$D$5="OK",AB$9&gt;=$C20,AB$9&lt;=$D20),IF($E20=1,3,IF($E20&gt;0,2,1)),"")</x:f>
      </x:c>
      <x:c r="AC20" s="23" t="str">
        <x:f>IF(AND($H20="OK",$D$5="OK",AC$9&gt;=$C20,AC$9&lt;=$D20),IF($E20=1,3,IF($E20&gt;0,2,1)),"")</x:f>
      </x:c>
      <x:c r="AD20" s="23" t="str">
        <x:f>IF(AND($H20="OK",$D$5="OK",AD$9&gt;=$C20,AD$9&lt;=$D20),IF($E20=1,3,IF($E20&gt;0,2,1)),"")</x:f>
      </x:c>
      <x:c r="AE20" s="23" t="str">
        <x:f>IF(AND($H20="OK",$D$5="OK",AE$9&gt;=$C20,AE$9&lt;=$D20),IF($E20=1,3,IF($E20&gt;0,2,1)),"")</x:f>
      </x:c>
      <x:c r="AF20" s="23" t="str">
        <x:f>IF(AND($H20="OK",$D$5="OK",AF$9&gt;=$C20,AF$9&lt;=$D20),IF($E20=1,3,IF($E20&gt;0,2,1)),"")</x:f>
      </x:c>
      <x:c r="AG20" s="23" t="str">
        <x:f>IF(AND($H20="OK",$D$5="OK",AG$9&gt;=$C20,AG$9&lt;=$D20),IF($E20=1,3,IF($E20&gt;0,2,1)),"")</x:f>
      </x:c>
      <x:c r="AH20" s="23" t="str">
        <x:f>IF(AND($H20="OK",$D$5="OK",AH$9&gt;=$C20,AH$9&lt;=$D20),IF($E20=1,3,IF($E20&gt;0,2,1)),"")</x:f>
      </x:c>
      <x:c r="AI20" s="23" t="str">
        <x:f>IF(AND($H20="OK",$D$5="OK",AI$9&gt;=$C20,AI$9&lt;=$D20),IF($E20=1,3,IF($E20&gt;0,2,1)),"")</x:f>
      </x:c>
      <x:c r="AJ20" s="23" t="str">
        <x:f>IF(AND($H20="OK",$D$5="OK",AJ$9&gt;=$C20,AJ$9&lt;=$D20),IF($E20=1,3,IF($E20&gt;0,2,1)),"")</x:f>
      </x:c>
      <x:c r="AK20" s="23" t="str">
        <x:f>IF(AND($H20="OK",$D$5="OK",AK$9&gt;=$C20,AK$9&lt;=$D20),IF($E20=1,3,IF($E20&gt;0,2,1)),"")</x:f>
      </x:c>
      <x:c r="AL20" s="23" t="str">
        <x:f>IF(AND($H20="OK",$D$5="OK",AL$9&gt;=$C20,AL$9&lt;=$D20),IF($E20=1,3,IF($E20&gt;0,2,1)),"")</x:f>
      </x:c>
      <x:c r="AM20" s="23" t="str">
        <x:f>IF(AND($H20="OK",$D$5="OK",AM$9&gt;=$C20,AM$9&lt;=$D20),IF($E20=1,3,IF($E20&gt;0,2,1)),"")</x:f>
      </x:c>
      <x:c r="AN20" s="23" t="str">
        <x:f>IF(AND($H20="OK",$D$5="OK",AN$9&gt;=$C20,AN$9&lt;=$D20),IF($E20=1,3,IF($E20&gt;0,2,1)),"")</x:f>
      </x:c>
      <x:c r="AO20" s="23" t="str">
        <x:f>IF(AND($H20="OK",$D$5="OK",AO$9&gt;=$C20,AO$9&lt;=$D20),IF($E20=1,3,IF($E20&gt;0,2,1)),"")</x:f>
      </x:c>
      <x:c r="AP20" s="23" t="str">
        <x:f>IF(AND($H20="OK",$D$5="OK",AP$9&gt;=$C20,AP$9&lt;=$D20),IF($E20=1,3,IF($E20&gt;0,2,1)),"")</x:f>
      </x:c>
      <x:c r="AQ20" s="23" t="str">
        <x:f>IF(AND($H20="OK",$D$5="OK",AQ$9&gt;=$C20,AQ$9&lt;=$D20),IF($E20=1,3,IF($E20&gt;0,2,1)),"")</x:f>
      </x:c>
      <x:c r="AR20" s="23" t="str">
        <x:f>IF(AND($H20="OK",$D$5="OK",AR$9&gt;=$C20,AR$9&lt;=$D20),IF($E20=1,3,IF($E20&gt;0,2,1)),"")</x:f>
      </x:c>
      <x:c r="AS20" s="23" t="str">
        <x:f>IF(AND($H20="OK",$D$5="OK",AS$9&gt;=$C20,AS$9&lt;=$D20),IF($E20=1,3,IF($E20&gt;0,2,1)),"")</x:f>
      </x:c>
      <x:c r="AT20" s="23" t="str">
        <x:f>IF(AND($H20="OK",$D$5="OK",AT$9&gt;=$C20,AT$9&lt;=$D20),IF($E20=1,3,IF($E20&gt;0,2,1)),"")</x:f>
      </x:c>
      <x:c r="AU20" s="23" t="str">
        <x:f>IF(AND($H20="OK",$D$5="OK",AU$9&gt;=$C20,AU$9&lt;=$D20),IF($E20=1,3,IF($E20&gt;0,2,1)),"")</x:f>
      </x:c>
      <x:c r="AV20" s="23" t="str">
        <x:f>IF(AND($H20="OK",$D$5="OK",AV$9&gt;=$C20,AV$9&lt;=$D20),IF($E20=1,3,IF($E20&gt;0,2,1)),"")</x:f>
      </x:c>
      <x:c r="AW20" s="23" t="str">
        <x:f>IF(AND($H20="OK",$D$5="OK",AW$9&gt;=$C20,AW$9&lt;=$D20),IF($E20=1,3,IF($E20&gt;0,2,1)),"")</x:f>
      </x:c>
      <x:c r="AX20" s="23" t="str">
        <x:f>IF(AND($H20="OK",$D$5="OK",AX$9&gt;=$C20,AX$9&lt;=$D20),IF($E20=1,3,IF($E20&gt;0,2,1)),"")</x:f>
      </x:c>
    </x:row>
    <x:row r="21" ht="30" customHeight="1">
      <x:c r="A21" s="8"/>
      <x:c r="B21" s="8"/>
      <x:c r="C21" s="11"/>
      <x:c r="D21" s="11"/>
      <x:c r="E21" s="12"/>
      <x:c r="F21" s="13" t="str">
        <x:f>IF(H21="OK",D21-C21+1,"")</x:f>
      </x:c>
      <x:c r="G21" s="10" t="str">
        <x:f>IF(H21="","",IF(H21&lt;&gt;"OK","Revisar datos",IF($D$5&lt;&gt;"OK","Revisar ajustes",IF(E21=1,"Terminada",IF(D21&lt;$B$5,"Atrasada",IF(E21&gt;0,"En curso","Pendiente"))))))</x:f>
      </x:c>
      <x:c r="H21" s="10" t="str">
        <x:f>IF(COUNTA(A21:E21)=0,"",IF(A21="","Falta actividad",IF(B21="","Falta responsable",IF(OR(C21="",D21=""),"Faltan fechas",IF(OR(NOT(ISNUMBER(C21)),NOT(ISNUMBER(D21))),"Fechas no válidas",IF(OR(C21&lt;DATE(2000,1,1),D21&gt;DATE(2099,12,31),C21&lt;&gt;INT(C21),D21&lt;&gt;INT(D21)),"Fechas no válidas",IF(D21&lt;C21,"Fin anterior al inicio",IF(OR(ISBLANK(E21),NOT(ISNUMBER(E21))),"Falta avance válido",IF(OR(E21&lt;0,E21&gt;1),"Avance fuera de rango","OK")))))))))</x:f>
      </x:c>
      <x:c r="I21" s="23" t="str">
        <x:f>IF(AND($H21="OK",$D$5="OK",I$9&gt;=$C21,I$9&lt;=$D21),IF($E21=1,3,IF($E21&gt;0,2,1)),"")</x:f>
      </x:c>
      <x:c r="J21" s="23" t="str">
        <x:f>IF(AND($H21="OK",$D$5="OK",J$9&gt;=$C21,J$9&lt;=$D21),IF($E21=1,3,IF($E21&gt;0,2,1)),"")</x:f>
      </x:c>
      <x:c r="K21" s="23" t="str">
        <x:f>IF(AND($H21="OK",$D$5="OK",K$9&gt;=$C21,K$9&lt;=$D21),IF($E21=1,3,IF($E21&gt;0,2,1)),"")</x:f>
      </x:c>
      <x:c r="L21" s="23" t="str">
        <x:f>IF(AND($H21="OK",$D$5="OK",L$9&gt;=$C21,L$9&lt;=$D21),IF($E21=1,3,IF($E21&gt;0,2,1)),"")</x:f>
      </x:c>
      <x:c r="M21" s="23" t="str">
        <x:f>IF(AND($H21="OK",$D$5="OK",M$9&gt;=$C21,M$9&lt;=$D21),IF($E21=1,3,IF($E21&gt;0,2,1)),"")</x:f>
      </x:c>
      <x:c r="N21" s="23" t="str">
        <x:f>IF(AND($H21="OK",$D$5="OK",N$9&gt;=$C21,N$9&lt;=$D21),IF($E21=1,3,IF($E21&gt;0,2,1)),"")</x:f>
      </x:c>
      <x:c r="O21" s="23" t="str">
        <x:f>IF(AND($H21="OK",$D$5="OK",O$9&gt;=$C21,O$9&lt;=$D21),IF($E21=1,3,IF($E21&gt;0,2,1)),"")</x:f>
      </x:c>
      <x:c r="P21" s="23" t="str">
        <x:f>IF(AND($H21="OK",$D$5="OK",P$9&gt;=$C21,P$9&lt;=$D21),IF($E21=1,3,IF($E21&gt;0,2,1)),"")</x:f>
      </x:c>
      <x:c r="Q21" s="23" t="str">
        <x:f>IF(AND($H21="OK",$D$5="OK",Q$9&gt;=$C21,Q$9&lt;=$D21),IF($E21=1,3,IF($E21&gt;0,2,1)),"")</x:f>
      </x:c>
      <x:c r="R21" s="23" t="str">
        <x:f>IF(AND($H21="OK",$D$5="OK",R$9&gt;=$C21,R$9&lt;=$D21),IF($E21=1,3,IF($E21&gt;0,2,1)),"")</x:f>
      </x:c>
      <x:c r="S21" s="23" t="str">
        <x:f>IF(AND($H21="OK",$D$5="OK",S$9&gt;=$C21,S$9&lt;=$D21),IF($E21=1,3,IF($E21&gt;0,2,1)),"")</x:f>
      </x:c>
      <x:c r="T21" s="23" t="str">
        <x:f>IF(AND($H21="OK",$D$5="OK",T$9&gt;=$C21,T$9&lt;=$D21),IF($E21=1,3,IF($E21&gt;0,2,1)),"")</x:f>
      </x:c>
      <x:c r="U21" s="23" t="str">
        <x:f>IF(AND($H21="OK",$D$5="OK",U$9&gt;=$C21,U$9&lt;=$D21),IF($E21=1,3,IF($E21&gt;0,2,1)),"")</x:f>
      </x:c>
      <x:c r="V21" s="23" t="str">
        <x:f>IF(AND($H21="OK",$D$5="OK",V$9&gt;=$C21,V$9&lt;=$D21),IF($E21=1,3,IF($E21&gt;0,2,1)),"")</x:f>
      </x:c>
      <x:c r="W21" s="23" t="str">
        <x:f>IF(AND($H21="OK",$D$5="OK",W$9&gt;=$C21,W$9&lt;=$D21),IF($E21=1,3,IF($E21&gt;0,2,1)),"")</x:f>
      </x:c>
      <x:c r="X21" s="23" t="str">
        <x:f>IF(AND($H21="OK",$D$5="OK",X$9&gt;=$C21,X$9&lt;=$D21),IF($E21=1,3,IF($E21&gt;0,2,1)),"")</x:f>
      </x:c>
      <x:c r="Y21" s="23" t="str">
        <x:f>IF(AND($H21="OK",$D$5="OK",Y$9&gt;=$C21,Y$9&lt;=$D21),IF($E21=1,3,IF($E21&gt;0,2,1)),"")</x:f>
      </x:c>
      <x:c r="Z21" s="23" t="str">
        <x:f>IF(AND($H21="OK",$D$5="OK",Z$9&gt;=$C21,Z$9&lt;=$D21),IF($E21=1,3,IF($E21&gt;0,2,1)),"")</x:f>
      </x:c>
      <x:c r="AA21" s="23" t="str">
        <x:f>IF(AND($H21="OK",$D$5="OK",AA$9&gt;=$C21,AA$9&lt;=$D21),IF($E21=1,3,IF($E21&gt;0,2,1)),"")</x:f>
      </x:c>
      <x:c r="AB21" s="23" t="str">
        <x:f>IF(AND($H21="OK",$D$5="OK",AB$9&gt;=$C21,AB$9&lt;=$D21),IF($E21=1,3,IF($E21&gt;0,2,1)),"")</x:f>
      </x:c>
      <x:c r="AC21" s="23" t="str">
        <x:f>IF(AND($H21="OK",$D$5="OK",AC$9&gt;=$C21,AC$9&lt;=$D21),IF($E21=1,3,IF($E21&gt;0,2,1)),"")</x:f>
      </x:c>
      <x:c r="AD21" s="23" t="str">
        <x:f>IF(AND($H21="OK",$D$5="OK",AD$9&gt;=$C21,AD$9&lt;=$D21),IF($E21=1,3,IF($E21&gt;0,2,1)),"")</x:f>
      </x:c>
      <x:c r="AE21" s="23" t="str">
        <x:f>IF(AND($H21="OK",$D$5="OK",AE$9&gt;=$C21,AE$9&lt;=$D21),IF($E21=1,3,IF($E21&gt;0,2,1)),"")</x:f>
      </x:c>
      <x:c r="AF21" s="23" t="str">
        <x:f>IF(AND($H21="OK",$D$5="OK",AF$9&gt;=$C21,AF$9&lt;=$D21),IF($E21=1,3,IF($E21&gt;0,2,1)),"")</x:f>
      </x:c>
      <x:c r="AG21" s="23" t="str">
        <x:f>IF(AND($H21="OK",$D$5="OK",AG$9&gt;=$C21,AG$9&lt;=$D21),IF($E21=1,3,IF($E21&gt;0,2,1)),"")</x:f>
      </x:c>
      <x:c r="AH21" s="23" t="str">
        <x:f>IF(AND($H21="OK",$D$5="OK",AH$9&gt;=$C21,AH$9&lt;=$D21),IF($E21=1,3,IF($E21&gt;0,2,1)),"")</x:f>
      </x:c>
      <x:c r="AI21" s="23" t="str">
        <x:f>IF(AND($H21="OK",$D$5="OK",AI$9&gt;=$C21,AI$9&lt;=$D21),IF($E21=1,3,IF($E21&gt;0,2,1)),"")</x:f>
      </x:c>
      <x:c r="AJ21" s="23" t="str">
        <x:f>IF(AND($H21="OK",$D$5="OK",AJ$9&gt;=$C21,AJ$9&lt;=$D21),IF($E21=1,3,IF($E21&gt;0,2,1)),"")</x:f>
      </x:c>
      <x:c r="AK21" s="23" t="str">
        <x:f>IF(AND($H21="OK",$D$5="OK",AK$9&gt;=$C21,AK$9&lt;=$D21),IF($E21=1,3,IF($E21&gt;0,2,1)),"")</x:f>
      </x:c>
      <x:c r="AL21" s="23" t="str">
        <x:f>IF(AND($H21="OK",$D$5="OK",AL$9&gt;=$C21,AL$9&lt;=$D21),IF($E21=1,3,IF($E21&gt;0,2,1)),"")</x:f>
      </x:c>
      <x:c r="AM21" s="23" t="str">
        <x:f>IF(AND($H21="OK",$D$5="OK",AM$9&gt;=$C21,AM$9&lt;=$D21),IF($E21=1,3,IF($E21&gt;0,2,1)),"")</x:f>
      </x:c>
      <x:c r="AN21" s="23" t="str">
        <x:f>IF(AND($H21="OK",$D$5="OK",AN$9&gt;=$C21,AN$9&lt;=$D21),IF($E21=1,3,IF($E21&gt;0,2,1)),"")</x:f>
      </x:c>
      <x:c r="AO21" s="23" t="str">
        <x:f>IF(AND($H21="OK",$D$5="OK",AO$9&gt;=$C21,AO$9&lt;=$D21),IF($E21=1,3,IF($E21&gt;0,2,1)),"")</x:f>
      </x:c>
      <x:c r="AP21" s="23" t="str">
        <x:f>IF(AND($H21="OK",$D$5="OK",AP$9&gt;=$C21,AP$9&lt;=$D21),IF($E21=1,3,IF($E21&gt;0,2,1)),"")</x:f>
      </x:c>
      <x:c r="AQ21" s="23" t="str">
        <x:f>IF(AND($H21="OK",$D$5="OK",AQ$9&gt;=$C21,AQ$9&lt;=$D21),IF($E21=1,3,IF($E21&gt;0,2,1)),"")</x:f>
      </x:c>
      <x:c r="AR21" s="23" t="str">
        <x:f>IF(AND($H21="OK",$D$5="OK",AR$9&gt;=$C21,AR$9&lt;=$D21),IF($E21=1,3,IF($E21&gt;0,2,1)),"")</x:f>
      </x:c>
      <x:c r="AS21" s="23" t="str">
        <x:f>IF(AND($H21="OK",$D$5="OK",AS$9&gt;=$C21,AS$9&lt;=$D21),IF($E21=1,3,IF($E21&gt;0,2,1)),"")</x:f>
      </x:c>
      <x:c r="AT21" s="23" t="str">
        <x:f>IF(AND($H21="OK",$D$5="OK",AT$9&gt;=$C21,AT$9&lt;=$D21),IF($E21=1,3,IF($E21&gt;0,2,1)),"")</x:f>
      </x:c>
      <x:c r="AU21" s="23" t="str">
        <x:f>IF(AND($H21="OK",$D$5="OK",AU$9&gt;=$C21,AU$9&lt;=$D21),IF($E21=1,3,IF($E21&gt;0,2,1)),"")</x:f>
      </x:c>
      <x:c r="AV21" s="23" t="str">
        <x:f>IF(AND($H21="OK",$D$5="OK",AV$9&gt;=$C21,AV$9&lt;=$D21),IF($E21=1,3,IF($E21&gt;0,2,1)),"")</x:f>
      </x:c>
      <x:c r="AW21" s="23" t="str">
        <x:f>IF(AND($H21="OK",$D$5="OK",AW$9&gt;=$C21,AW$9&lt;=$D21),IF($E21=1,3,IF($E21&gt;0,2,1)),"")</x:f>
      </x:c>
      <x:c r="AX21" s="23" t="str">
        <x:f>IF(AND($H21="OK",$D$5="OK",AX$9&gt;=$C21,AX$9&lt;=$D21),IF($E21=1,3,IF($E21&gt;0,2,1)),"")</x:f>
      </x:c>
    </x:row>
    <x:row r="22" ht="30" customHeight="1">
      <x:c r="A22" s="8"/>
      <x:c r="B22" s="8"/>
      <x:c r="C22" s="11"/>
      <x:c r="D22" s="11"/>
      <x:c r="E22" s="12"/>
      <x:c r="F22" s="13" t="str">
        <x:f>IF(H22="OK",D22-C22+1,"")</x:f>
      </x:c>
      <x:c r="G22" s="10" t="str">
        <x:f>IF(H22="","",IF(H22&lt;&gt;"OK","Revisar datos",IF($D$5&lt;&gt;"OK","Revisar ajustes",IF(E22=1,"Terminada",IF(D22&lt;$B$5,"Atrasada",IF(E22&gt;0,"En curso","Pendiente"))))))</x:f>
      </x:c>
      <x:c r="H22" s="10" t="str">
        <x:f>IF(COUNTA(A22:E22)=0,"",IF(A22="","Falta actividad",IF(B22="","Falta responsable",IF(OR(C22="",D22=""),"Faltan fechas",IF(OR(NOT(ISNUMBER(C22)),NOT(ISNUMBER(D22))),"Fechas no válidas",IF(OR(C22&lt;DATE(2000,1,1),D22&gt;DATE(2099,12,31),C22&lt;&gt;INT(C22),D22&lt;&gt;INT(D22)),"Fechas no válidas",IF(D22&lt;C22,"Fin anterior al inicio",IF(OR(ISBLANK(E22),NOT(ISNUMBER(E22))),"Falta avance válido",IF(OR(E22&lt;0,E22&gt;1),"Avance fuera de rango","OK")))))))))</x:f>
      </x:c>
      <x:c r="I22" s="23" t="str">
        <x:f>IF(AND($H22="OK",$D$5="OK",I$9&gt;=$C22,I$9&lt;=$D22),IF($E22=1,3,IF($E22&gt;0,2,1)),"")</x:f>
      </x:c>
      <x:c r="J22" s="23" t="str">
        <x:f>IF(AND($H22="OK",$D$5="OK",J$9&gt;=$C22,J$9&lt;=$D22),IF($E22=1,3,IF($E22&gt;0,2,1)),"")</x:f>
      </x:c>
      <x:c r="K22" s="23" t="str">
        <x:f>IF(AND($H22="OK",$D$5="OK",K$9&gt;=$C22,K$9&lt;=$D22),IF($E22=1,3,IF($E22&gt;0,2,1)),"")</x:f>
      </x:c>
      <x:c r="L22" s="23" t="str">
        <x:f>IF(AND($H22="OK",$D$5="OK",L$9&gt;=$C22,L$9&lt;=$D22),IF($E22=1,3,IF($E22&gt;0,2,1)),"")</x:f>
      </x:c>
      <x:c r="M22" s="23" t="str">
        <x:f>IF(AND($H22="OK",$D$5="OK",M$9&gt;=$C22,M$9&lt;=$D22),IF($E22=1,3,IF($E22&gt;0,2,1)),"")</x:f>
      </x:c>
      <x:c r="N22" s="23" t="str">
        <x:f>IF(AND($H22="OK",$D$5="OK",N$9&gt;=$C22,N$9&lt;=$D22),IF($E22=1,3,IF($E22&gt;0,2,1)),"")</x:f>
      </x:c>
      <x:c r="O22" s="23" t="str">
        <x:f>IF(AND($H22="OK",$D$5="OK",O$9&gt;=$C22,O$9&lt;=$D22),IF($E22=1,3,IF($E22&gt;0,2,1)),"")</x:f>
      </x:c>
      <x:c r="P22" s="23" t="str">
        <x:f>IF(AND($H22="OK",$D$5="OK",P$9&gt;=$C22,P$9&lt;=$D22),IF($E22=1,3,IF($E22&gt;0,2,1)),"")</x:f>
      </x:c>
      <x:c r="Q22" s="23" t="str">
        <x:f>IF(AND($H22="OK",$D$5="OK",Q$9&gt;=$C22,Q$9&lt;=$D22),IF($E22=1,3,IF($E22&gt;0,2,1)),"")</x:f>
      </x:c>
      <x:c r="R22" s="23" t="str">
        <x:f>IF(AND($H22="OK",$D$5="OK",R$9&gt;=$C22,R$9&lt;=$D22),IF($E22=1,3,IF($E22&gt;0,2,1)),"")</x:f>
      </x:c>
      <x:c r="S22" s="23" t="str">
        <x:f>IF(AND($H22="OK",$D$5="OK",S$9&gt;=$C22,S$9&lt;=$D22),IF($E22=1,3,IF($E22&gt;0,2,1)),"")</x:f>
      </x:c>
      <x:c r="T22" s="23" t="str">
        <x:f>IF(AND($H22="OK",$D$5="OK",T$9&gt;=$C22,T$9&lt;=$D22),IF($E22=1,3,IF($E22&gt;0,2,1)),"")</x:f>
      </x:c>
      <x:c r="U22" s="23" t="str">
        <x:f>IF(AND($H22="OK",$D$5="OK",U$9&gt;=$C22,U$9&lt;=$D22),IF($E22=1,3,IF($E22&gt;0,2,1)),"")</x:f>
      </x:c>
      <x:c r="V22" s="23" t="str">
        <x:f>IF(AND($H22="OK",$D$5="OK",V$9&gt;=$C22,V$9&lt;=$D22),IF($E22=1,3,IF($E22&gt;0,2,1)),"")</x:f>
      </x:c>
      <x:c r="W22" s="23" t="str">
        <x:f>IF(AND($H22="OK",$D$5="OK",W$9&gt;=$C22,W$9&lt;=$D22),IF($E22=1,3,IF($E22&gt;0,2,1)),"")</x:f>
      </x:c>
      <x:c r="X22" s="23" t="str">
        <x:f>IF(AND($H22="OK",$D$5="OK",X$9&gt;=$C22,X$9&lt;=$D22),IF($E22=1,3,IF($E22&gt;0,2,1)),"")</x:f>
      </x:c>
      <x:c r="Y22" s="23" t="str">
        <x:f>IF(AND($H22="OK",$D$5="OK",Y$9&gt;=$C22,Y$9&lt;=$D22),IF($E22=1,3,IF($E22&gt;0,2,1)),"")</x:f>
      </x:c>
      <x:c r="Z22" s="23" t="str">
        <x:f>IF(AND($H22="OK",$D$5="OK",Z$9&gt;=$C22,Z$9&lt;=$D22),IF($E22=1,3,IF($E22&gt;0,2,1)),"")</x:f>
      </x:c>
      <x:c r="AA22" s="23" t="str">
        <x:f>IF(AND($H22="OK",$D$5="OK",AA$9&gt;=$C22,AA$9&lt;=$D22),IF($E22=1,3,IF($E22&gt;0,2,1)),"")</x:f>
      </x:c>
      <x:c r="AB22" s="23" t="str">
        <x:f>IF(AND($H22="OK",$D$5="OK",AB$9&gt;=$C22,AB$9&lt;=$D22),IF($E22=1,3,IF($E22&gt;0,2,1)),"")</x:f>
      </x:c>
      <x:c r="AC22" s="23" t="str">
        <x:f>IF(AND($H22="OK",$D$5="OK",AC$9&gt;=$C22,AC$9&lt;=$D22),IF($E22=1,3,IF($E22&gt;0,2,1)),"")</x:f>
      </x:c>
      <x:c r="AD22" s="23" t="str">
        <x:f>IF(AND($H22="OK",$D$5="OK",AD$9&gt;=$C22,AD$9&lt;=$D22),IF($E22=1,3,IF($E22&gt;0,2,1)),"")</x:f>
      </x:c>
      <x:c r="AE22" s="23" t="str">
        <x:f>IF(AND($H22="OK",$D$5="OK",AE$9&gt;=$C22,AE$9&lt;=$D22),IF($E22=1,3,IF($E22&gt;0,2,1)),"")</x:f>
      </x:c>
      <x:c r="AF22" s="23" t="str">
        <x:f>IF(AND($H22="OK",$D$5="OK",AF$9&gt;=$C22,AF$9&lt;=$D22),IF($E22=1,3,IF($E22&gt;0,2,1)),"")</x:f>
      </x:c>
      <x:c r="AG22" s="23" t="str">
        <x:f>IF(AND($H22="OK",$D$5="OK",AG$9&gt;=$C22,AG$9&lt;=$D22),IF($E22=1,3,IF($E22&gt;0,2,1)),"")</x:f>
      </x:c>
      <x:c r="AH22" s="23" t="str">
        <x:f>IF(AND($H22="OK",$D$5="OK",AH$9&gt;=$C22,AH$9&lt;=$D22),IF($E22=1,3,IF($E22&gt;0,2,1)),"")</x:f>
      </x:c>
      <x:c r="AI22" s="23" t="str">
        <x:f>IF(AND($H22="OK",$D$5="OK",AI$9&gt;=$C22,AI$9&lt;=$D22),IF($E22=1,3,IF($E22&gt;0,2,1)),"")</x:f>
      </x:c>
      <x:c r="AJ22" s="23" t="str">
        <x:f>IF(AND($H22="OK",$D$5="OK",AJ$9&gt;=$C22,AJ$9&lt;=$D22),IF($E22=1,3,IF($E22&gt;0,2,1)),"")</x:f>
      </x:c>
      <x:c r="AK22" s="23" t="str">
        <x:f>IF(AND($H22="OK",$D$5="OK",AK$9&gt;=$C22,AK$9&lt;=$D22),IF($E22=1,3,IF($E22&gt;0,2,1)),"")</x:f>
      </x:c>
      <x:c r="AL22" s="23" t="str">
        <x:f>IF(AND($H22="OK",$D$5="OK",AL$9&gt;=$C22,AL$9&lt;=$D22),IF($E22=1,3,IF($E22&gt;0,2,1)),"")</x:f>
      </x:c>
      <x:c r="AM22" s="23" t="str">
        <x:f>IF(AND($H22="OK",$D$5="OK",AM$9&gt;=$C22,AM$9&lt;=$D22),IF($E22=1,3,IF($E22&gt;0,2,1)),"")</x:f>
      </x:c>
      <x:c r="AN22" s="23" t="str">
        <x:f>IF(AND($H22="OK",$D$5="OK",AN$9&gt;=$C22,AN$9&lt;=$D22),IF($E22=1,3,IF($E22&gt;0,2,1)),"")</x:f>
      </x:c>
      <x:c r="AO22" s="23" t="str">
        <x:f>IF(AND($H22="OK",$D$5="OK",AO$9&gt;=$C22,AO$9&lt;=$D22),IF($E22=1,3,IF($E22&gt;0,2,1)),"")</x:f>
      </x:c>
      <x:c r="AP22" s="23" t="str">
        <x:f>IF(AND($H22="OK",$D$5="OK",AP$9&gt;=$C22,AP$9&lt;=$D22),IF($E22=1,3,IF($E22&gt;0,2,1)),"")</x:f>
      </x:c>
      <x:c r="AQ22" s="23" t="str">
        <x:f>IF(AND($H22="OK",$D$5="OK",AQ$9&gt;=$C22,AQ$9&lt;=$D22),IF($E22=1,3,IF($E22&gt;0,2,1)),"")</x:f>
      </x:c>
      <x:c r="AR22" s="23" t="str">
        <x:f>IF(AND($H22="OK",$D$5="OK",AR$9&gt;=$C22,AR$9&lt;=$D22),IF($E22=1,3,IF($E22&gt;0,2,1)),"")</x:f>
      </x:c>
      <x:c r="AS22" s="23" t="str">
        <x:f>IF(AND($H22="OK",$D$5="OK",AS$9&gt;=$C22,AS$9&lt;=$D22),IF($E22=1,3,IF($E22&gt;0,2,1)),"")</x:f>
      </x:c>
      <x:c r="AT22" s="23" t="str">
        <x:f>IF(AND($H22="OK",$D$5="OK",AT$9&gt;=$C22,AT$9&lt;=$D22),IF($E22=1,3,IF($E22&gt;0,2,1)),"")</x:f>
      </x:c>
      <x:c r="AU22" s="23" t="str">
        <x:f>IF(AND($H22="OK",$D$5="OK",AU$9&gt;=$C22,AU$9&lt;=$D22),IF($E22=1,3,IF($E22&gt;0,2,1)),"")</x:f>
      </x:c>
      <x:c r="AV22" s="23" t="str">
        <x:f>IF(AND($H22="OK",$D$5="OK",AV$9&gt;=$C22,AV$9&lt;=$D22),IF($E22=1,3,IF($E22&gt;0,2,1)),"")</x:f>
      </x:c>
      <x:c r="AW22" s="23" t="str">
        <x:f>IF(AND($H22="OK",$D$5="OK",AW$9&gt;=$C22,AW$9&lt;=$D22),IF($E22=1,3,IF($E22&gt;0,2,1)),"")</x:f>
      </x:c>
      <x:c r="AX22" s="23" t="str">
        <x:f>IF(AND($H22="OK",$D$5="OK",AX$9&gt;=$C22,AX$9&lt;=$D22),IF($E22=1,3,IF($E22&gt;0,2,1)),"")</x:f>
      </x:c>
    </x:row>
    <x:row r="23" ht="30" customHeight="1">
      <x:c r="A23" s="8"/>
      <x:c r="B23" s="8"/>
      <x:c r="C23" s="11"/>
      <x:c r="D23" s="11"/>
      <x:c r="E23" s="12"/>
      <x:c r="F23" s="13" t="str">
        <x:f>IF(H23="OK",D23-C23+1,"")</x:f>
      </x:c>
      <x:c r="G23" s="10" t="str">
        <x:f>IF(H23="","",IF(H23&lt;&gt;"OK","Revisar datos",IF($D$5&lt;&gt;"OK","Revisar ajustes",IF(E23=1,"Terminada",IF(D23&lt;$B$5,"Atrasada",IF(E23&gt;0,"En curso","Pendiente"))))))</x:f>
      </x:c>
      <x:c r="H23" s="10" t="str">
        <x:f>IF(COUNTA(A23:E23)=0,"",IF(A23="","Falta actividad",IF(B23="","Falta responsable",IF(OR(C23="",D23=""),"Faltan fechas",IF(OR(NOT(ISNUMBER(C23)),NOT(ISNUMBER(D23))),"Fechas no válidas",IF(OR(C23&lt;DATE(2000,1,1),D23&gt;DATE(2099,12,31),C23&lt;&gt;INT(C23),D23&lt;&gt;INT(D23)),"Fechas no válidas",IF(D23&lt;C23,"Fin anterior al inicio",IF(OR(ISBLANK(E23),NOT(ISNUMBER(E23))),"Falta avance válido",IF(OR(E23&lt;0,E23&gt;1),"Avance fuera de rango","OK")))))))))</x:f>
      </x:c>
      <x:c r="I23" s="23" t="str">
        <x:f>IF(AND($H23="OK",$D$5="OK",I$9&gt;=$C23,I$9&lt;=$D23),IF($E23=1,3,IF($E23&gt;0,2,1)),"")</x:f>
      </x:c>
      <x:c r="J23" s="23" t="str">
        <x:f>IF(AND($H23="OK",$D$5="OK",J$9&gt;=$C23,J$9&lt;=$D23),IF($E23=1,3,IF($E23&gt;0,2,1)),"")</x:f>
      </x:c>
      <x:c r="K23" s="23" t="str">
        <x:f>IF(AND($H23="OK",$D$5="OK",K$9&gt;=$C23,K$9&lt;=$D23),IF($E23=1,3,IF($E23&gt;0,2,1)),"")</x:f>
      </x:c>
      <x:c r="L23" s="23" t="str">
        <x:f>IF(AND($H23="OK",$D$5="OK",L$9&gt;=$C23,L$9&lt;=$D23),IF($E23=1,3,IF($E23&gt;0,2,1)),"")</x:f>
      </x:c>
      <x:c r="M23" s="23" t="str">
        <x:f>IF(AND($H23="OK",$D$5="OK",M$9&gt;=$C23,M$9&lt;=$D23),IF($E23=1,3,IF($E23&gt;0,2,1)),"")</x:f>
      </x:c>
      <x:c r="N23" s="23" t="str">
        <x:f>IF(AND($H23="OK",$D$5="OK",N$9&gt;=$C23,N$9&lt;=$D23),IF($E23=1,3,IF($E23&gt;0,2,1)),"")</x:f>
      </x:c>
      <x:c r="O23" s="23" t="str">
        <x:f>IF(AND($H23="OK",$D$5="OK",O$9&gt;=$C23,O$9&lt;=$D23),IF($E23=1,3,IF($E23&gt;0,2,1)),"")</x:f>
      </x:c>
      <x:c r="P23" s="23" t="str">
        <x:f>IF(AND($H23="OK",$D$5="OK",P$9&gt;=$C23,P$9&lt;=$D23),IF($E23=1,3,IF($E23&gt;0,2,1)),"")</x:f>
      </x:c>
      <x:c r="Q23" s="23" t="str">
        <x:f>IF(AND($H23="OK",$D$5="OK",Q$9&gt;=$C23,Q$9&lt;=$D23),IF($E23=1,3,IF($E23&gt;0,2,1)),"")</x:f>
      </x:c>
      <x:c r="R23" s="23" t="str">
        <x:f>IF(AND($H23="OK",$D$5="OK",R$9&gt;=$C23,R$9&lt;=$D23),IF($E23=1,3,IF($E23&gt;0,2,1)),"")</x:f>
      </x:c>
      <x:c r="S23" s="23" t="str">
        <x:f>IF(AND($H23="OK",$D$5="OK",S$9&gt;=$C23,S$9&lt;=$D23),IF($E23=1,3,IF($E23&gt;0,2,1)),"")</x:f>
      </x:c>
      <x:c r="T23" s="23" t="str">
        <x:f>IF(AND($H23="OK",$D$5="OK",T$9&gt;=$C23,T$9&lt;=$D23),IF($E23=1,3,IF($E23&gt;0,2,1)),"")</x:f>
      </x:c>
      <x:c r="U23" s="23" t="str">
        <x:f>IF(AND($H23="OK",$D$5="OK",U$9&gt;=$C23,U$9&lt;=$D23),IF($E23=1,3,IF($E23&gt;0,2,1)),"")</x:f>
      </x:c>
      <x:c r="V23" s="23" t="str">
        <x:f>IF(AND($H23="OK",$D$5="OK",V$9&gt;=$C23,V$9&lt;=$D23),IF($E23=1,3,IF($E23&gt;0,2,1)),"")</x:f>
      </x:c>
      <x:c r="W23" s="23" t="str">
        <x:f>IF(AND($H23="OK",$D$5="OK",W$9&gt;=$C23,W$9&lt;=$D23),IF($E23=1,3,IF($E23&gt;0,2,1)),"")</x:f>
      </x:c>
      <x:c r="X23" s="23" t="str">
        <x:f>IF(AND($H23="OK",$D$5="OK",X$9&gt;=$C23,X$9&lt;=$D23),IF($E23=1,3,IF($E23&gt;0,2,1)),"")</x:f>
      </x:c>
      <x:c r="Y23" s="23" t="str">
        <x:f>IF(AND($H23="OK",$D$5="OK",Y$9&gt;=$C23,Y$9&lt;=$D23),IF($E23=1,3,IF($E23&gt;0,2,1)),"")</x:f>
      </x:c>
      <x:c r="Z23" s="23" t="str">
        <x:f>IF(AND($H23="OK",$D$5="OK",Z$9&gt;=$C23,Z$9&lt;=$D23),IF($E23=1,3,IF($E23&gt;0,2,1)),"")</x:f>
      </x:c>
      <x:c r="AA23" s="23" t="str">
        <x:f>IF(AND($H23="OK",$D$5="OK",AA$9&gt;=$C23,AA$9&lt;=$D23),IF($E23=1,3,IF($E23&gt;0,2,1)),"")</x:f>
      </x:c>
      <x:c r="AB23" s="23" t="str">
        <x:f>IF(AND($H23="OK",$D$5="OK",AB$9&gt;=$C23,AB$9&lt;=$D23),IF($E23=1,3,IF($E23&gt;0,2,1)),"")</x:f>
      </x:c>
      <x:c r="AC23" s="23" t="str">
        <x:f>IF(AND($H23="OK",$D$5="OK",AC$9&gt;=$C23,AC$9&lt;=$D23),IF($E23=1,3,IF($E23&gt;0,2,1)),"")</x:f>
      </x:c>
      <x:c r="AD23" s="23" t="str">
        <x:f>IF(AND($H23="OK",$D$5="OK",AD$9&gt;=$C23,AD$9&lt;=$D23),IF($E23=1,3,IF($E23&gt;0,2,1)),"")</x:f>
      </x:c>
      <x:c r="AE23" s="23" t="str">
        <x:f>IF(AND($H23="OK",$D$5="OK",AE$9&gt;=$C23,AE$9&lt;=$D23),IF($E23=1,3,IF($E23&gt;0,2,1)),"")</x:f>
      </x:c>
      <x:c r="AF23" s="23" t="str">
        <x:f>IF(AND($H23="OK",$D$5="OK",AF$9&gt;=$C23,AF$9&lt;=$D23),IF($E23=1,3,IF($E23&gt;0,2,1)),"")</x:f>
      </x:c>
      <x:c r="AG23" s="23" t="str">
        <x:f>IF(AND($H23="OK",$D$5="OK",AG$9&gt;=$C23,AG$9&lt;=$D23),IF($E23=1,3,IF($E23&gt;0,2,1)),"")</x:f>
      </x:c>
      <x:c r="AH23" s="23" t="str">
        <x:f>IF(AND($H23="OK",$D$5="OK",AH$9&gt;=$C23,AH$9&lt;=$D23),IF($E23=1,3,IF($E23&gt;0,2,1)),"")</x:f>
      </x:c>
      <x:c r="AI23" s="23" t="str">
        <x:f>IF(AND($H23="OK",$D$5="OK",AI$9&gt;=$C23,AI$9&lt;=$D23),IF($E23=1,3,IF($E23&gt;0,2,1)),"")</x:f>
      </x:c>
      <x:c r="AJ23" s="23" t="str">
        <x:f>IF(AND($H23="OK",$D$5="OK",AJ$9&gt;=$C23,AJ$9&lt;=$D23),IF($E23=1,3,IF($E23&gt;0,2,1)),"")</x:f>
      </x:c>
      <x:c r="AK23" s="23" t="str">
        <x:f>IF(AND($H23="OK",$D$5="OK",AK$9&gt;=$C23,AK$9&lt;=$D23),IF($E23=1,3,IF($E23&gt;0,2,1)),"")</x:f>
      </x:c>
      <x:c r="AL23" s="23" t="str">
        <x:f>IF(AND($H23="OK",$D$5="OK",AL$9&gt;=$C23,AL$9&lt;=$D23),IF($E23=1,3,IF($E23&gt;0,2,1)),"")</x:f>
      </x:c>
      <x:c r="AM23" s="23" t="str">
        <x:f>IF(AND($H23="OK",$D$5="OK",AM$9&gt;=$C23,AM$9&lt;=$D23),IF($E23=1,3,IF($E23&gt;0,2,1)),"")</x:f>
      </x:c>
      <x:c r="AN23" s="23" t="str">
        <x:f>IF(AND($H23="OK",$D$5="OK",AN$9&gt;=$C23,AN$9&lt;=$D23),IF($E23=1,3,IF($E23&gt;0,2,1)),"")</x:f>
      </x:c>
      <x:c r="AO23" s="23" t="str">
        <x:f>IF(AND($H23="OK",$D$5="OK",AO$9&gt;=$C23,AO$9&lt;=$D23),IF($E23=1,3,IF($E23&gt;0,2,1)),"")</x:f>
      </x:c>
      <x:c r="AP23" s="23" t="str">
        <x:f>IF(AND($H23="OK",$D$5="OK",AP$9&gt;=$C23,AP$9&lt;=$D23),IF($E23=1,3,IF($E23&gt;0,2,1)),"")</x:f>
      </x:c>
      <x:c r="AQ23" s="23" t="str">
        <x:f>IF(AND($H23="OK",$D$5="OK",AQ$9&gt;=$C23,AQ$9&lt;=$D23),IF($E23=1,3,IF($E23&gt;0,2,1)),"")</x:f>
      </x:c>
      <x:c r="AR23" s="23" t="str">
        <x:f>IF(AND($H23="OK",$D$5="OK",AR$9&gt;=$C23,AR$9&lt;=$D23),IF($E23=1,3,IF($E23&gt;0,2,1)),"")</x:f>
      </x:c>
      <x:c r="AS23" s="23" t="str">
        <x:f>IF(AND($H23="OK",$D$5="OK",AS$9&gt;=$C23,AS$9&lt;=$D23),IF($E23=1,3,IF($E23&gt;0,2,1)),"")</x:f>
      </x:c>
      <x:c r="AT23" s="23" t="str">
        <x:f>IF(AND($H23="OK",$D$5="OK",AT$9&gt;=$C23,AT$9&lt;=$D23),IF($E23=1,3,IF($E23&gt;0,2,1)),"")</x:f>
      </x:c>
      <x:c r="AU23" s="23" t="str">
        <x:f>IF(AND($H23="OK",$D$5="OK",AU$9&gt;=$C23,AU$9&lt;=$D23),IF($E23=1,3,IF($E23&gt;0,2,1)),"")</x:f>
      </x:c>
      <x:c r="AV23" s="23" t="str">
        <x:f>IF(AND($H23="OK",$D$5="OK",AV$9&gt;=$C23,AV$9&lt;=$D23),IF($E23=1,3,IF($E23&gt;0,2,1)),"")</x:f>
      </x:c>
      <x:c r="AW23" s="23" t="str">
        <x:f>IF(AND($H23="OK",$D$5="OK",AW$9&gt;=$C23,AW$9&lt;=$D23),IF($E23=1,3,IF($E23&gt;0,2,1)),"")</x:f>
      </x:c>
      <x:c r="AX23" s="23" t="str">
        <x:f>IF(AND($H23="OK",$D$5="OK",AX$9&gt;=$C23,AX$9&lt;=$D23),IF($E23=1,3,IF($E23&gt;0,2,1)),"")</x:f>
      </x:c>
    </x:row>
    <x:row r="24" ht="30" customHeight="1">
      <x:c r="A24" s="8"/>
      <x:c r="B24" s="8"/>
      <x:c r="C24" s="11"/>
      <x:c r="D24" s="11"/>
      <x:c r="E24" s="12"/>
      <x:c r="F24" s="13" t="str">
        <x:f>IF(H24="OK",D24-C24+1,"")</x:f>
      </x:c>
      <x:c r="G24" s="10" t="str">
        <x:f>IF(H24="","",IF(H24&lt;&gt;"OK","Revisar datos",IF($D$5&lt;&gt;"OK","Revisar ajustes",IF(E24=1,"Terminada",IF(D24&lt;$B$5,"Atrasada",IF(E24&gt;0,"En curso","Pendiente"))))))</x:f>
      </x:c>
      <x:c r="H24" s="10" t="str">
        <x:f>IF(COUNTA(A24:E24)=0,"",IF(A24="","Falta actividad",IF(B24="","Falta responsable",IF(OR(C24="",D24=""),"Faltan fechas",IF(OR(NOT(ISNUMBER(C24)),NOT(ISNUMBER(D24))),"Fechas no válidas",IF(OR(C24&lt;DATE(2000,1,1),D24&gt;DATE(2099,12,31),C24&lt;&gt;INT(C24),D24&lt;&gt;INT(D24)),"Fechas no válidas",IF(D24&lt;C24,"Fin anterior al inicio",IF(OR(ISBLANK(E24),NOT(ISNUMBER(E24))),"Falta avance válido",IF(OR(E24&lt;0,E24&gt;1),"Avance fuera de rango","OK")))))))))</x:f>
      </x:c>
      <x:c r="I24" s="23" t="str">
        <x:f>IF(AND($H24="OK",$D$5="OK",I$9&gt;=$C24,I$9&lt;=$D24),IF($E24=1,3,IF($E24&gt;0,2,1)),"")</x:f>
      </x:c>
      <x:c r="J24" s="23" t="str">
        <x:f>IF(AND($H24="OK",$D$5="OK",J$9&gt;=$C24,J$9&lt;=$D24),IF($E24=1,3,IF($E24&gt;0,2,1)),"")</x:f>
      </x:c>
      <x:c r="K24" s="23" t="str">
        <x:f>IF(AND($H24="OK",$D$5="OK",K$9&gt;=$C24,K$9&lt;=$D24),IF($E24=1,3,IF($E24&gt;0,2,1)),"")</x:f>
      </x:c>
      <x:c r="L24" s="23" t="str">
        <x:f>IF(AND($H24="OK",$D$5="OK",L$9&gt;=$C24,L$9&lt;=$D24),IF($E24=1,3,IF($E24&gt;0,2,1)),"")</x:f>
      </x:c>
      <x:c r="M24" s="23" t="str">
        <x:f>IF(AND($H24="OK",$D$5="OK",M$9&gt;=$C24,M$9&lt;=$D24),IF($E24=1,3,IF($E24&gt;0,2,1)),"")</x:f>
      </x:c>
      <x:c r="N24" s="23" t="str">
        <x:f>IF(AND($H24="OK",$D$5="OK",N$9&gt;=$C24,N$9&lt;=$D24),IF($E24=1,3,IF($E24&gt;0,2,1)),"")</x:f>
      </x:c>
      <x:c r="O24" s="23" t="str">
        <x:f>IF(AND($H24="OK",$D$5="OK",O$9&gt;=$C24,O$9&lt;=$D24),IF($E24=1,3,IF($E24&gt;0,2,1)),"")</x:f>
      </x:c>
      <x:c r="P24" s="23" t="str">
        <x:f>IF(AND($H24="OK",$D$5="OK",P$9&gt;=$C24,P$9&lt;=$D24),IF($E24=1,3,IF($E24&gt;0,2,1)),"")</x:f>
      </x:c>
      <x:c r="Q24" s="23" t="str">
        <x:f>IF(AND($H24="OK",$D$5="OK",Q$9&gt;=$C24,Q$9&lt;=$D24),IF($E24=1,3,IF($E24&gt;0,2,1)),"")</x:f>
      </x:c>
      <x:c r="R24" s="23" t="str">
        <x:f>IF(AND($H24="OK",$D$5="OK",R$9&gt;=$C24,R$9&lt;=$D24),IF($E24=1,3,IF($E24&gt;0,2,1)),"")</x:f>
      </x:c>
      <x:c r="S24" s="23" t="str">
        <x:f>IF(AND($H24="OK",$D$5="OK",S$9&gt;=$C24,S$9&lt;=$D24),IF($E24=1,3,IF($E24&gt;0,2,1)),"")</x:f>
      </x:c>
      <x:c r="T24" s="23" t="str">
        <x:f>IF(AND($H24="OK",$D$5="OK",T$9&gt;=$C24,T$9&lt;=$D24),IF($E24=1,3,IF($E24&gt;0,2,1)),"")</x:f>
      </x:c>
      <x:c r="U24" s="23" t="str">
        <x:f>IF(AND($H24="OK",$D$5="OK",U$9&gt;=$C24,U$9&lt;=$D24),IF($E24=1,3,IF($E24&gt;0,2,1)),"")</x:f>
      </x:c>
      <x:c r="V24" s="23" t="str">
        <x:f>IF(AND($H24="OK",$D$5="OK",V$9&gt;=$C24,V$9&lt;=$D24),IF($E24=1,3,IF($E24&gt;0,2,1)),"")</x:f>
      </x:c>
      <x:c r="W24" s="23" t="str">
        <x:f>IF(AND($H24="OK",$D$5="OK",W$9&gt;=$C24,W$9&lt;=$D24),IF($E24=1,3,IF($E24&gt;0,2,1)),"")</x:f>
      </x:c>
      <x:c r="X24" s="23" t="str">
        <x:f>IF(AND($H24="OK",$D$5="OK",X$9&gt;=$C24,X$9&lt;=$D24),IF($E24=1,3,IF($E24&gt;0,2,1)),"")</x:f>
      </x:c>
      <x:c r="Y24" s="23" t="str">
        <x:f>IF(AND($H24="OK",$D$5="OK",Y$9&gt;=$C24,Y$9&lt;=$D24),IF($E24=1,3,IF($E24&gt;0,2,1)),"")</x:f>
      </x:c>
      <x:c r="Z24" s="23" t="str">
        <x:f>IF(AND($H24="OK",$D$5="OK",Z$9&gt;=$C24,Z$9&lt;=$D24),IF($E24=1,3,IF($E24&gt;0,2,1)),"")</x:f>
      </x:c>
      <x:c r="AA24" s="23" t="str">
        <x:f>IF(AND($H24="OK",$D$5="OK",AA$9&gt;=$C24,AA$9&lt;=$D24),IF($E24=1,3,IF($E24&gt;0,2,1)),"")</x:f>
      </x:c>
      <x:c r="AB24" s="23" t="str">
        <x:f>IF(AND($H24="OK",$D$5="OK",AB$9&gt;=$C24,AB$9&lt;=$D24),IF($E24=1,3,IF($E24&gt;0,2,1)),"")</x:f>
      </x:c>
      <x:c r="AC24" s="23" t="str">
        <x:f>IF(AND($H24="OK",$D$5="OK",AC$9&gt;=$C24,AC$9&lt;=$D24),IF($E24=1,3,IF($E24&gt;0,2,1)),"")</x:f>
      </x:c>
      <x:c r="AD24" s="23" t="str">
        <x:f>IF(AND($H24="OK",$D$5="OK",AD$9&gt;=$C24,AD$9&lt;=$D24),IF($E24=1,3,IF($E24&gt;0,2,1)),"")</x:f>
      </x:c>
      <x:c r="AE24" s="23" t="str">
        <x:f>IF(AND($H24="OK",$D$5="OK",AE$9&gt;=$C24,AE$9&lt;=$D24),IF($E24=1,3,IF($E24&gt;0,2,1)),"")</x:f>
      </x:c>
      <x:c r="AF24" s="23" t="str">
        <x:f>IF(AND($H24="OK",$D$5="OK",AF$9&gt;=$C24,AF$9&lt;=$D24),IF($E24=1,3,IF($E24&gt;0,2,1)),"")</x:f>
      </x:c>
      <x:c r="AG24" s="23" t="str">
        <x:f>IF(AND($H24="OK",$D$5="OK",AG$9&gt;=$C24,AG$9&lt;=$D24),IF($E24=1,3,IF($E24&gt;0,2,1)),"")</x:f>
      </x:c>
      <x:c r="AH24" s="23" t="str">
        <x:f>IF(AND($H24="OK",$D$5="OK",AH$9&gt;=$C24,AH$9&lt;=$D24),IF($E24=1,3,IF($E24&gt;0,2,1)),"")</x:f>
      </x:c>
      <x:c r="AI24" s="23" t="str">
        <x:f>IF(AND($H24="OK",$D$5="OK",AI$9&gt;=$C24,AI$9&lt;=$D24),IF($E24=1,3,IF($E24&gt;0,2,1)),"")</x:f>
      </x:c>
      <x:c r="AJ24" s="23" t="str">
        <x:f>IF(AND($H24="OK",$D$5="OK",AJ$9&gt;=$C24,AJ$9&lt;=$D24),IF($E24=1,3,IF($E24&gt;0,2,1)),"")</x:f>
      </x:c>
      <x:c r="AK24" s="23" t="str">
        <x:f>IF(AND($H24="OK",$D$5="OK",AK$9&gt;=$C24,AK$9&lt;=$D24),IF($E24=1,3,IF($E24&gt;0,2,1)),"")</x:f>
      </x:c>
      <x:c r="AL24" s="23" t="str">
        <x:f>IF(AND($H24="OK",$D$5="OK",AL$9&gt;=$C24,AL$9&lt;=$D24),IF($E24=1,3,IF($E24&gt;0,2,1)),"")</x:f>
      </x:c>
      <x:c r="AM24" s="23" t="str">
        <x:f>IF(AND($H24="OK",$D$5="OK",AM$9&gt;=$C24,AM$9&lt;=$D24),IF($E24=1,3,IF($E24&gt;0,2,1)),"")</x:f>
      </x:c>
      <x:c r="AN24" s="23" t="str">
        <x:f>IF(AND($H24="OK",$D$5="OK",AN$9&gt;=$C24,AN$9&lt;=$D24),IF($E24=1,3,IF($E24&gt;0,2,1)),"")</x:f>
      </x:c>
      <x:c r="AO24" s="23" t="str">
        <x:f>IF(AND($H24="OK",$D$5="OK",AO$9&gt;=$C24,AO$9&lt;=$D24),IF($E24=1,3,IF($E24&gt;0,2,1)),"")</x:f>
      </x:c>
      <x:c r="AP24" s="23" t="str">
        <x:f>IF(AND($H24="OK",$D$5="OK",AP$9&gt;=$C24,AP$9&lt;=$D24),IF($E24=1,3,IF($E24&gt;0,2,1)),"")</x:f>
      </x:c>
      <x:c r="AQ24" s="23" t="str">
        <x:f>IF(AND($H24="OK",$D$5="OK",AQ$9&gt;=$C24,AQ$9&lt;=$D24),IF($E24=1,3,IF($E24&gt;0,2,1)),"")</x:f>
      </x:c>
      <x:c r="AR24" s="23" t="str">
        <x:f>IF(AND($H24="OK",$D$5="OK",AR$9&gt;=$C24,AR$9&lt;=$D24),IF($E24=1,3,IF($E24&gt;0,2,1)),"")</x:f>
      </x:c>
      <x:c r="AS24" s="23" t="str">
        <x:f>IF(AND($H24="OK",$D$5="OK",AS$9&gt;=$C24,AS$9&lt;=$D24),IF($E24=1,3,IF($E24&gt;0,2,1)),"")</x:f>
      </x:c>
      <x:c r="AT24" s="23" t="str">
        <x:f>IF(AND($H24="OK",$D$5="OK",AT$9&gt;=$C24,AT$9&lt;=$D24),IF($E24=1,3,IF($E24&gt;0,2,1)),"")</x:f>
      </x:c>
      <x:c r="AU24" s="23" t="str">
        <x:f>IF(AND($H24="OK",$D$5="OK",AU$9&gt;=$C24,AU$9&lt;=$D24),IF($E24=1,3,IF($E24&gt;0,2,1)),"")</x:f>
      </x:c>
      <x:c r="AV24" s="23" t="str">
        <x:f>IF(AND($H24="OK",$D$5="OK",AV$9&gt;=$C24,AV$9&lt;=$D24),IF($E24=1,3,IF($E24&gt;0,2,1)),"")</x:f>
      </x:c>
      <x:c r="AW24" s="23" t="str">
        <x:f>IF(AND($H24="OK",$D$5="OK",AW$9&gt;=$C24,AW$9&lt;=$D24),IF($E24=1,3,IF($E24&gt;0,2,1)),"")</x:f>
      </x:c>
      <x:c r="AX24" s="23" t="str">
        <x:f>IF(AND($H24="OK",$D$5="OK",AX$9&gt;=$C24,AX$9&lt;=$D24),IF($E24=1,3,IF($E24&gt;0,2,1)),"")</x:f>
      </x:c>
    </x:row>
    <x:row r="25" ht="30" customHeight="1">
      <x:c r="A25" s="8"/>
      <x:c r="B25" s="8"/>
      <x:c r="C25" s="11"/>
      <x:c r="D25" s="11"/>
      <x:c r="E25" s="12"/>
      <x:c r="F25" s="13" t="str">
        <x:f>IF(H25="OK",D25-C25+1,"")</x:f>
      </x:c>
      <x:c r="G25" s="10" t="str">
        <x:f>IF(H25="","",IF(H25&lt;&gt;"OK","Revisar datos",IF($D$5&lt;&gt;"OK","Revisar ajustes",IF(E25=1,"Terminada",IF(D25&lt;$B$5,"Atrasada",IF(E25&gt;0,"En curso","Pendiente"))))))</x:f>
      </x:c>
      <x:c r="H25" s="10" t="str">
        <x:f>IF(COUNTA(A25:E25)=0,"",IF(A25="","Falta actividad",IF(B25="","Falta responsable",IF(OR(C25="",D25=""),"Faltan fechas",IF(OR(NOT(ISNUMBER(C25)),NOT(ISNUMBER(D25))),"Fechas no válidas",IF(OR(C25&lt;DATE(2000,1,1),D25&gt;DATE(2099,12,31),C25&lt;&gt;INT(C25),D25&lt;&gt;INT(D25)),"Fechas no válidas",IF(D25&lt;C25,"Fin anterior al inicio",IF(OR(ISBLANK(E25),NOT(ISNUMBER(E25))),"Falta avance válido",IF(OR(E25&lt;0,E25&gt;1),"Avance fuera de rango","OK")))))))))</x:f>
      </x:c>
      <x:c r="I25" s="23" t="str">
        <x:f>IF(AND($H25="OK",$D$5="OK",I$9&gt;=$C25,I$9&lt;=$D25),IF($E25=1,3,IF($E25&gt;0,2,1)),"")</x:f>
      </x:c>
      <x:c r="J25" s="23" t="str">
        <x:f>IF(AND($H25="OK",$D$5="OK",J$9&gt;=$C25,J$9&lt;=$D25),IF($E25=1,3,IF($E25&gt;0,2,1)),"")</x:f>
      </x:c>
      <x:c r="K25" s="23" t="str">
        <x:f>IF(AND($H25="OK",$D$5="OK",K$9&gt;=$C25,K$9&lt;=$D25),IF($E25=1,3,IF($E25&gt;0,2,1)),"")</x:f>
      </x:c>
      <x:c r="L25" s="23" t="str">
        <x:f>IF(AND($H25="OK",$D$5="OK",L$9&gt;=$C25,L$9&lt;=$D25),IF($E25=1,3,IF($E25&gt;0,2,1)),"")</x:f>
      </x:c>
      <x:c r="M25" s="23" t="str">
        <x:f>IF(AND($H25="OK",$D$5="OK",M$9&gt;=$C25,M$9&lt;=$D25),IF($E25=1,3,IF($E25&gt;0,2,1)),"")</x:f>
      </x:c>
      <x:c r="N25" s="23" t="str">
        <x:f>IF(AND($H25="OK",$D$5="OK",N$9&gt;=$C25,N$9&lt;=$D25),IF($E25=1,3,IF($E25&gt;0,2,1)),"")</x:f>
      </x:c>
      <x:c r="O25" s="23" t="str">
        <x:f>IF(AND($H25="OK",$D$5="OK",O$9&gt;=$C25,O$9&lt;=$D25),IF($E25=1,3,IF($E25&gt;0,2,1)),"")</x:f>
      </x:c>
      <x:c r="P25" s="23" t="str">
        <x:f>IF(AND($H25="OK",$D$5="OK",P$9&gt;=$C25,P$9&lt;=$D25),IF($E25=1,3,IF($E25&gt;0,2,1)),"")</x:f>
      </x:c>
      <x:c r="Q25" s="23" t="str">
        <x:f>IF(AND($H25="OK",$D$5="OK",Q$9&gt;=$C25,Q$9&lt;=$D25),IF($E25=1,3,IF($E25&gt;0,2,1)),"")</x:f>
      </x:c>
      <x:c r="R25" s="23" t="str">
        <x:f>IF(AND($H25="OK",$D$5="OK",R$9&gt;=$C25,R$9&lt;=$D25),IF($E25=1,3,IF($E25&gt;0,2,1)),"")</x:f>
      </x:c>
      <x:c r="S25" s="23" t="str">
        <x:f>IF(AND($H25="OK",$D$5="OK",S$9&gt;=$C25,S$9&lt;=$D25),IF($E25=1,3,IF($E25&gt;0,2,1)),"")</x:f>
      </x:c>
      <x:c r="T25" s="23" t="str">
        <x:f>IF(AND($H25="OK",$D$5="OK",T$9&gt;=$C25,T$9&lt;=$D25),IF($E25=1,3,IF($E25&gt;0,2,1)),"")</x:f>
      </x:c>
      <x:c r="U25" s="23" t="str">
        <x:f>IF(AND($H25="OK",$D$5="OK",U$9&gt;=$C25,U$9&lt;=$D25),IF($E25=1,3,IF($E25&gt;0,2,1)),"")</x:f>
      </x:c>
      <x:c r="V25" s="23" t="str">
        <x:f>IF(AND($H25="OK",$D$5="OK",V$9&gt;=$C25,V$9&lt;=$D25),IF($E25=1,3,IF($E25&gt;0,2,1)),"")</x:f>
      </x:c>
      <x:c r="W25" s="23" t="str">
        <x:f>IF(AND($H25="OK",$D$5="OK",W$9&gt;=$C25,W$9&lt;=$D25),IF($E25=1,3,IF($E25&gt;0,2,1)),"")</x:f>
      </x:c>
      <x:c r="X25" s="23" t="str">
        <x:f>IF(AND($H25="OK",$D$5="OK",X$9&gt;=$C25,X$9&lt;=$D25),IF($E25=1,3,IF($E25&gt;0,2,1)),"")</x:f>
      </x:c>
      <x:c r="Y25" s="23" t="str">
        <x:f>IF(AND($H25="OK",$D$5="OK",Y$9&gt;=$C25,Y$9&lt;=$D25),IF($E25=1,3,IF($E25&gt;0,2,1)),"")</x:f>
      </x:c>
      <x:c r="Z25" s="23" t="str">
        <x:f>IF(AND($H25="OK",$D$5="OK",Z$9&gt;=$C25,Z$9&lt;=$D25),IF($E25=1,3,IF($E25&gt;0,2,1)),"")</x:f>
      </x:c>
      <x:c r="AA25" s="23" t="str">
        <x:f>IF(AND($H25="OK",$D$5="OK",AA$9&gt;=$C25,AA$9&lt;=$D25),IF($E25=1,3,IF($E25&gt;0,2,1)),"")</x:f>
      </x:c>
      <x:c r="AB25" s="23" t="str">
        <x:f>IF(AND($H25="OK",$D$5="OK",AB$9&gt;=$C25,AB$9&lt;=$D25),IF($E25=1,3,IF($E25&gt;0,2,1)),"")</x:f>
      </x:c>
      <x:c r="AC25" s="23" t="str">
        <x:f>IF(AND($H25="OK",$D$5="OK",AC$9&gt;=$C25,AC$9&lt;=$D25),IF($E25=1,3,IF($E25&gt;0,2,1)),"")</x:f>
      </x:c>
      <x:c r="AD25" s="23" t="str">
        <x:f>IF(AND($H25="OK",$D$5="OK",AD$9&gt;=$C25,AD$9&lt;=$D25),IF($E25=1,3,IF($E25&gt;0,2,1)),"")</x:f>
      </x:c>
      <x:c r="AE25" s="23" t="str">
        <x:f>IF(AND($H25="OK",$D$5="OK",AE$9&gt;=$C25,AE$9&lt;=$D25),IF($E25=1,3,IF($E25&gt;0,2,1)),"")</x:f>
      </x:c>
      <x:c r="AF25" s="23" t="str">
        <x:f>IF(AND($H25="OK",$D$5="OK",AF$9&gt;=$C25,AF$9&lt;=$D25),IF($E25=1,3,IF($E25&gt;0,2,1)),"")</x:f>
      </x:c>
      <x:c r="AG25" s="23" t="str">
        <x:f>IF(AND($H25="OK",$D$5="OK",AG$9&gt;=$C25,AG$9&lt;=$D25),IF($E25=1,3,IF($E25&gt;0,2,1)),"")</x:f>
      </x:c>
      <x:c r="AH25" s="23" t="str">
        <x:f>IF(AND($H25="OK",$D$5="OK",AH$9&gt;=$C25,AH$9&lt;=$D25),IF($E25=1,3,IF($E25&gt;0,2,1)),"")</x:f>
      </x:c>
      <x:c r="AI25" s="23" t="str">
        <x:f>IF(AND($H25="OK",$D$5="OK",AI$9&gt;=$C25,AI$9&lt;=$D25),IF($E25=1,3,IF($E25&gt;0,2,1)),"")</x:f>
      </x:c>
      <x:c r="AJ25" s="23" t="str">
        <x:f>IF(AND($H25="OK",$D$5="OK",AJ$9&gt;=$C25,AJ$9&lt;=$D25),IF($E25=1,3,IF($E25&gt;0,2,1)),"")</x:f>
      </x:c>
      <x:c r="AK25" s="23" t="str">
        <x:f>IF(AND($H25="OK",$D$5="OK",AK$9&gt;=$C25,AK$9&lt;=$D25),IF($E25=1,3,IF($E25&gt;0,2,1)),"")</x:f>
      </x:c>
      <x:c r="AL25" s="23" t="str">
        <x:f>IF(AND($H25="OK",$D$5="OK",AL$9&gt;=$C25,AL$9&lt;=$D25),IF($E25=1,3,IF($E25&gt;0,2,1)),"")</x:f>
      </x:c>
      <x:c r="AM25" s="23" t="str">
        <x:f>IF(AND($H25="OK",$D$5="OK",AM$9&gt;=$C25,AM$9&lt;=$D25),IF($E25=1,3,IF($E25&gt;0,2,1)),"")</x:f>
      </x:c>
      <x:c r="AN25" s="23" t="str">
        <x:f>IF(AND($H25="OK",$D$5="OK",AN$9&gt;=$C25,AN$9&lt;=$D25),IF($E25=1,3,IF($E25&gt;0,2,1)),"")</x:f>
      </x:c>
      <x:c r="AO25" s="23" t="str">
        <x:f>IF(AND($H25="OK",$D$5="OK",AO$9&gt;=$C25,AO$9&lt;=$D25),IF($E25=1,3,IF($E25&gt;0,2,1)),"")</x:f>
      </x:c>
      <x:c r="AP25" s="23" t="str">
        <x:f>IF(AND($H25="OK",$D$5="OK",AP$9&gt;=$C25,AP$9&lt;=$D25),IF($E25=1,3,IF($E25&gt;0,2,1)),"")</x:f>
      </x:c>
      <x:c r="AQ25" s="23" t="str">
        <x:f>IF(AND($H25="OK",$D$5="OK",AQ$9&gt;=$C25,AQ$9&lt;=$D25),IF($E25=1,3,IF($E25&gt;0,2,1)),"")</x:f>
      </x:c>
      <x:c r="AR25" s="23" t="str">
        <x:f>IF(AND($H25="OK",$D$5="OK",AR$9&gt;=$C25,AR$9&lt;=$D25),IF($E25=1,3,IF($E25&gt;0,2,1)),"")</x:f>
      </x:c>
      <x:c r="AS25" s="23" t="str">
        <x:f>IF(AND($H25="OK",$D$5="OK",AS$9&gt;=$C25,AS$9&lt;=$D25),IF($E25=1,3,IF($E25&gt;0,2,1)),"")</x:f>
      </x:c>
      <x:c r="AT25" s="23" t="str">
        <x:f>IF(AND($H25="OK",$D$5="OK",AT$9&gt;=$C25,AT$9&lt;=$D25),IF($E25=1,3,IF($E25&gt;0,2,1)),"")</x:f>
      </x:c>
      <x:c r="AU25" s="23" t="str">
        <x:f>IF(AND($H25="OK",$D$5="OK",AU$9&gt;=$C25,AU$9&lt;=$D25),IF($E25=1,3,IF($E25&gt;0,2,1)),"")</x:f>
      </x:c>
      <x:c r="AV25" s="23" t="str">
        <x:f>IF(AND($H25="OK",$D$5="OK",AV$9&gt;=$C25,AV$9&lt;=$D25),IF($E25=1,3,IF($E25&gt;0,2,1)),"")</x:f>
      </x:c>
      <x:c r="AW25" s="23" t="str">
        <x:f>IF(AND($H25="OK",$D$5="OK",AW$9&gt;=$C25,AW$9&lt;=$D25),IF($E25=1,3,IF($E25&gt;0,2,1)),"")</x:f>
      </x:c>
      <x:c r="AX25" s="23" t="str">
        <x:f>IF(AND($H25="OK",$D$5="OK",AX$9&gt;=$C25,AX$9&lt;=$D25),IF($E25=1,3,IF($E25&gt;0,2,1)),"")</x:f>
      </x:c>
    </x:row>
    <x:row r="26" ht="30" customHeight="1">
      <x:c r="A26" s="8"/>
      <x:c r="B26" s="8"/>
      <x:c r="C26" s="11"/>
      <x:c r="D26" s="11"/>
      <x:c r="E26" s="12"/>
      <x:c r="F26" s="13" t="str">
        <x:f>IF(H26="OK",D26-C26+1,"")</x:f>
      </x:c>
      <x:c r="G26" s="10" t="str">
        <x:f>IF(H26="","",IF(H26&lt;&gt;"OK","Revisar datos",IF($D$5&lt;&gt;"OK","Revisar ajustes",IF(E26=1,"Terminada",IF(D26&lt;$B$5,"Atrasada",IF(E26&gt;0,"En curso","Pendiente"))))))</x:f>
      </x:c>
      <x:c r="H26" s="10" t="str">
        <x:f>IF(COUNTA(A26:E26)=0,"",IF(A26="","Falta actividad",IF(B26="","Falta responsable",IF(OR(C26="",D26=""),"Faltan fechas",IF(OR(NOT(ISNUMBER(C26)),NOT(ISNUMBER(D26))),"Fechas no válidas",IF(OR(C26&lt;DATE(2000,1,1),D26&gt;DATE(2099,12,31),C26&lt;&gt;INT(C26),D26&lt;&gt;INT(D26)),"Fechas no válidas",IF(D26&lt;C26,"Fin anterior al inicio",IF(OR(ISBLANK(E26),NOT(ISNUMBER(E26))),"Falta avance válido",IF(OR(E26&lt;0,E26&gt;1),"Avance fuera de rango","OK")))))))))</x:f>
      </x:c>
      <x:c r="I26" s="23" t="str">
        <x:f>IF(AND($H26="OK",$D$5="OK",I$9&gt;=$C26,I$9&lt;=$D26),IF($E26=1,3,IF($E26&gt;0,2,1)),"")</x:f>
      </x:c>
      <x:c r="J26" s="23" t="str">
        <x:f>IF(AND($H26="OK",$D$5="OK",J$9&gt;=$C26,J$9&lt;=$D26),IF($E26=1,3,IF($E26&gt;0,2,1)),"")</x:f>
      </x:c>
      <x:c r="K26" s="23" t="str">
        <x:f>IF(AND($H26="OK",$D$5="OK",K$9&gt;=$C26,K$9&lt;=$D26),IF($E26=1,3,IF($E26&gt;0,2,1)),"")</x:f>
      </x:c>
      <x:c r="L26" s="23" t="str">
        <x:f>IF(AND($H26="OK",$D$5="OK",L$9&gt;=$C26,L$9&lt;=$D26),IF($E26=1,3,IF($E26&gt;0,2,1)),"")</x:f>
      </x:c>
      <x:c r="M26" s="23" t="str">
        <x:f>IF(AND($H26="OK",$D$5="OK",M$9&gt;=$C26,M$9&lt;=$D26),IF($E26=1,3,IF($E26&gt;0,2,1)),"")</x:f>
      </x:c>
      <x:c r="N26" s="23" t="str">
        <x:f>IF(AND($H26="OK",$D$5="OK",N$9&gt;=$C26,N$9&lt;=$D26),IF($E26=1,3,IF($E26&gt;0,2,1)),"")</x:f>
      </x:c>
      <x:c r="O26" s="23" t="str">
        <x:f>IF(AND($H26="OK",$D$5="OK",O$9&gt;=$C26,O$9&lt;=$D26),IF($E26=1,3,IF($E26&gt;0,2,1)),"")</x:f>
      </x:c>
      <x:c r="P26" s="23" t="str">
        <x:f>IF(AND($H26="OK",$D$5="OK",P$9&gt;=$C26,P$9&lt;=$D26),IF($E26=1,3,IF($E26&gt;0,2,1)),"")</x:f>
      </x:c>
      <x:c r="Q26" s="23" t="str">
        <x:f>IF(AND($H26="OK",$D$5="OK",Q$9&gt;=$C26,Q$9&lt;=$D26),IF($E26=1,3,IF($E26&gt;0,2,1)),"")</x:f>
      </x:c>
      <x:c r="R26" s="23" t="str">
        <x:f>IF(AND($H26="OK",$D$5="OK",R$9&gt;=$C26,R$9&lt;=$D26),IF($E26=1,3,IF($E26&gt;0,2,1)),"")</x:f>
      </x:c>
      <x:c r="S26" s="23" t="str">
        <x:f>IF(AND($H26="OK",$D$5="OK",S$9&gt;=$C26,S$9&lt;=$D26),IF($E26=1,3,IF($E26&gt;0,2,1)),"")</x:f>
      </x:c>
      <x:c r="T26" s="23" t="str">
        <x:f>IF(AND($H26="OK",$D$5="OK",T$9&gt;=$C26,T$9&lt;=$D26),IF($E26=1,3,IF($E26&gt;0,2,1)),"")</x:f>
      </x:c>
      <x:c r="U26" s="23" t="str">
        <x:f>IF(AND($H26="OK",$D$5="OK",U$9&gt;=$C26,U$9&lt;=$D26),IF($E26=1,3,IF($E26&gt;0,2,1)),"")</x:f>
      </x:c>
      <x:c r="V26" s="23" t="str">
        <x:f>IF(AND($H26="OK",$D$5="OK",V$9&gt;=$C26,V$9&lt;=$D26),IF($E26=1,3,IF($E26&gt;0,2,1)),"")</x:f>
      </x:c>
      <x:c r="W26" s="23" t="str">
        <x:f>IF(AND($H26="OK",$D$5="OK",W$9&gt;=$C26,W$9&lt;=$D26),IF($E26=1,3,IF($E26&gt;0,2,1)),"")</x:f>
      </x:c>
      <x:c r="X26" s="23" t="str">
        <x:f>IF(AND($H26="OK",$D$5="OK",X$9&gt;=$C26,X$9&lt;=$D26),IF($E26=1,3,IF($E26&gt;0,2,1)),"")</x:f>
      </x:c>
      <x:c r="Y26" s="23" t="str">
        <x:f>IF(AND($H26="OK",$D$5="OK",Y$9&gt;=$C26,Y$9&lt;=$D26),IF($E26=1,3,IF($E26&gt;0,2,1)),"")</x:f>
      </x:c>
      <x:c r="Z26" s="23" t="str">
        <x:f>IF(AND($H26="OK",$D$5="OK",Z$9&gt;=$C26,Z$9&lt;=$D26),IF($E26=1,3,IF($E26&gt;0,2,1)),"")</x:f>
      </x:c>
      <x:c r="AA26" s="23" t="str">
        <x:f>IF(AND($H26="OK",$D$5="OK",AA$9&gt;=$C26,AA$9&lt;=$D26),IF($E26=1,3,IF($E26&gt;0,2,1)),"")</x:f>
      </x:c>
      <x:c r="AB26" s="23" t="str">
        <x:f>IF(AND($H26="OK",$D$5="OK",AB$9&gt;=$C26,AB$9&lt;=$D26),IF($E26=1,3,IF($E26&gt;0,2,1)),"")</x:f>
      </x:c>
      <x:c r="AC26" s="23" t="str">
        <x:f>IF(AND($H26="OK",$D$5="OK",AC$9&gt;=$C26,AC$9&lt;=$D26),IF($E26=1,3,IF($E26&gt;0,2,1)),"")</x:f>
      </x:c>
      <x:c r="AD26" s="23" t="str">
        <x:f>IF(AND($H26="OK",$D$5="OK",AD$9&gt;=$C26,AD$9&lt;=$D26),IF($E26=1,3,IF($E26&gt;0,2,1)),"")</x:f>
      </x:c>
      <x:c r="AE26" s="23" t="str">
        <x:f>IF(AND($H26="OK",$D$5="OK",AE$9&gt;=$C26,AE$9&lt;=$D26),IF($E26=1,3,IF($E26&gt;0,2,1)),"")</x:f>
      </x:c>
      <x:c r="AF26" s="23" t="str">
        <x:f>IF(AND($H26="OK",$D$5="OK",AF$9&gt;=$C26,AF$9&lt;=$D26),IF($E26=1,3,IF($E26&gt;0,2,1)),"")</x:f>
      </x:c>
      <x:c r="AG26" s="23" t="str">
        <x:f>IF(AND($H26="OK",$D$5="OK",AG$9&gt;=$C26,AG$9&lt;=$D26),IF($E26=1,3,IF($E26&gt;0,2,1)),"")</x:f>
      </x:c>
      <x:c r="AH26" s="23" t="str">
        <x:f>IF(AND($H26="OK",$D$5="OK",AH$9&gt;=$C26,AH$9&lt;=$D26),IF($E26=1,3,IF($E26&gt;0,2,1)),"")</x:f>
      </x:c>
      <x:c r="AI26" s="23" t="str">
        <x:f>IF(AND($H26="OK",$D$5="OK",AI$9&gt;=$C26,AI$9&lt;=$D26),IF($E26=1,3,IF($E26&gt;0,2,1)),"")</x:f>
      </x:c>
      <x:c r="AJ26" s="23" t="str">
        <x:f>IF(AND($H26="OK",$D$5="OK",AJ$9&gt;=$C26,AJ$9&lt;=$D26),IF($E26=1,3,IF($E26&gt;0,2,1)),"")</x:f>
      </x:c>
      <x:c r="AK26" s="23" t="str">
        <x:f>IF(AND($H26="OK",$D$5="OK",AK$9&gt;=$C26,AK$9&lt;=$D26),IF($E26=1,3,IF($E26&gt;0,2,1)),"")</x:f>
      </x:c>
      <x:c r="AL26" s="23" t="str">
        <x:f>IF(AND($H26="OK",$D$5="OK",AL$9&gt;=$C26,AL$9&lt;=$D26),IF($E26=1,3,IF($E26&gt;0,2,1)),"")</x:f>
      </x:c>
      <x:c r="AM26" s="23" t="str">
        <x:f>IF(AND($H26="OK",$D$5="OK",AM$9&gt;=$C26,AM$9&lt;=$D26),IF($E26=1,3,IF($E26&gt;0,2,1)),"")</x:f>
      </x:c>
      <x:c r="AN26" s="23" t="str">
        <x:f>IF(AND($H26="OK",$D$5="OK",AN$9&gt;=$C26,AN$9&lt;=$D26),IF($E26=1,3,IF($E26&gt;0,2,1)),"")</x:f>
      </x:c>
      <x:c r="AO26" s="23" t="str">
        <x:f>IF(AND($H26="OK",$D$5="OK",AO$9&gt;=$C26,AO$9&lt;=$D26),IF($E26=1,3,IF($E26&gt;0,2,1)),"")</x:f>
      </x:c>
      <x:c r="AP26" s="23" t="str">
        <x:f>IF(AND($H26="OK",$D$5="OK",AP$9&gt;=$C26,AP$9&lt;=$D26),IF($E26=1,3,IF($E26&gt;0,2,1)),"")</x:f>
      </x:c>
      <x:c r="AQ26" s="23" t="str">
        <x:f>IF(AND($H26="OK",$D$5="OK",AQ$9&gt;=$C26,AQ$9&lt;=$D26),IF($E26=1,3,IF($E26&gt;0,2,1)),"")</x:f>
      </x:c>
      <x:c r="AR26" s="23" t="str">
        <x:f>IF(AND($H26="OK",$D$5="OK",AR$9&gt;=$C26,AR$9&lt;=$D26),IF($E26=1,3,IF($E26&gt;0,2,1)),"")</x:f>
      </x:c>
      <x:c r="AS26" s="23" t="str">
        <x:f>IF(AND($H26="OK",$D$5="OK",AS$9&gt;=$C26,AS$9&lt;=$D26),IF($E26=1,3,IF($E26&gt;0,2,1)),"")</x:f>
      </x:c>
      <x:c r="AT26" s="23" t="str">
        <x:f>IF(AND($H26="OK",$D$5="OK",AT$9&gt;=$C26,AT$9&lt;=$D26),IF($E26=1,3,IF($E26&gt;0,2,1)),"")</x:f>
      </x:c>
      <x:c r="AU26" s="23" t="str">
        <x:f>IF(AND($H26="OK",$D$5="OK",AU$9&gt;=$C26,AU$9&lt;=$D26),IF($E26=1,3,IF($E26&gt;0,2,1)),"")</x:f>
      </x:c>
      <x:c r="AV26" s="23" t="str">
        <x:f>IF(AND($H26="OK",$D$5="OK",AV$9&gt;=$C26,AV$9&lt;=$D26),IF($E26=1,3,IF($E26&gt;0,2,1)),"")</x:f>
      </x:c>
      <x:c r="AW26" s="23" t="str">
        <x:f>IF(AND($H26="OK",$D$5="OK",AW$9&gt;=$C26,AW$9&lt;=$D26),IF($E26=1,3,IF($E26&gt;0,2,1)),"")</x:f>
      </x:c>
      <x:c r="AX26" s="23" t="str">
        <x:f>IF(AND($H26="OK",$D$5="OK",AX$9&gt;=$C26,AX$9&lt;=$D26),IF($E26=1,3,IF($E26&gt;0,2,1)),"")</x:f>
      </x:c>
    </x:row>
    <x:row r="27" ht="30" customHeight="1">
      <x:c r="A27" s="8"/>
      <x:c r="B27" s="8"/>
      <x:c r="C27" s="11"/>
      <x:c r="D27" s="11"/>
      <x:c r="E27" s="12"/>
      <x:c r="F27" s="13" t="str">
        <x:f>IF(H27="OK",D27-C27+1,"")</x:f>
      </x:c>
      <x:c r="G27" s="10" t="str">
        <x:f>IF(H27="","",IF(H27&lt;&gt;"OK","Revisar datos",IF($D$5&lt;&gt;"OK","Revisar ajustes",IF(E27=1,"Terminada",IF(D27&lt;$B$5,"Atrasada",IF(E27&gt;0,"En curso","Pendiente"))))))</x:f>
      </x:c>
      <x:c r="H27" s="10" t="str">
        <x:f>IF(COUNTA(A27:E27)=0,"",IF(A27="","Falta actividad",IF(B27="","Falta responsable",IF(OR(C27="",D27=""),"Faltan fechas",IF(OR(NOT(ISNUMBER(C27)),NOT(ISNUMBER(D27))),"Fechas no válidas",IF(OR(C27&lt;DATE(2000,1,1),D27&gt;DATE(2099,12,31),C27&lt;&gt;INT(C27),D27&lt;&gt;INT(D27)),"Fechas no válidas",IF(D27&lt;C27,"Fin anterior al inicio",IF(OR(ISBLANK(E27),NOT(ISNUMBER(E27))),"Falta avance válido",IF(OR(E27&lt;0,E27&gt;1),"Avance fuera de rango","OK")))))))))</x:f>
      </x:c>
      <x:c r="I27" s="23" t="str">
        <x:f>IF(AND($H27="OK",$D$5="OK",I$9&gt;=$C27,I$9&lt;=$D27),IF($E27=1,3,IF($E27&gt;0,2,1)),"")</x:f>
      </x:c>
      <x:c r="J27" s="23" t="str">
        <x:f>IF(AND($H27="OK",$D$5="OK",J$9&gt;=$C27,J$9&lt;=$D27),IF($E27=1,3,IF($E27&gt;0,2,1)),"")</x:f>
      </x:c>
      <x:c r="K27" s="23" t="str">
        <x:f>IF(AND($H27="OK",$D$5="OK",K$9&gt;=$C27,K$9&lt;=$D27),IF($E27=1,3,IF($E27&gt;0,2,1)),"")</x:f>
      </x:c>
      <x:c r="L27" s="23" t="str">
        <x:f>IF(AND($H27="OK",$D$5="OK",L$9&gt;=$C27,L$9&lt;=$D27),IF($E27=1,3,IF($E27&gt;0,2,1)),"")</x:f>
      </x:c>
      <x:c r="M27" s="23" t="str">
        <x:f>IF(AND($H27="OK",$D$5="OK",M$9&gt;=$C27,M$9&lt;=$D27),IF($E27=1,3,IF($E27&gt;0,2,1)),"")</x:f>
      </x:c>
      <x:c r="N27" s="23" t="str">
        <x:f>IF(AND($H27="OK",$D$5="OK",N$9&gt;=$C27,N$9&lt;=$D27),IF($E27=1,3,IF($E27&gt;0,2,1)),"")</x:f>
      </x:c>
      <x:c r="O27" s="23" t="str">
        <x:f>IF(AND($H27="OK",$D$5="OK",O$9&gt;=$C27,O$9&lt;=$D27),IF($E27=1,3,IF($E27&gt;0,2,1)),"")</x:f>
      </x:c>
      <x:c r="P27" s="23" t="str">
        <x:f>IF(AND($H27="OK",$D$5="OK",P$9&gt;=$C27,P$9&lt;=$D27),IF($E27=1,3,IF($E27&gt;0,2,1)),"")</x:f>
      </x:c>
      <x:c r="Q27" s="23" t="str">
        <x:f>IF(AND($H27="OK",$D$5="OK",Q$9&gt;=$C27,Q$9&lt;=$D27),IF($E27=1,3,IF($E27&gt;0,2,1)),"")</x:f>
      </x:c>
      <x:c r="R27" s="23" t="str">
        <x:f>IF(AND($H27="OK",$D$5="OK",R$9&gt;=$C27,R$9&lt;=$D27),IF($E27=1,3,IF($E27&gt;0,2,1)),"")</x:f>
      </x:c>
      <x:c r="S27" s="23" t="str">
        <x:f>IF(AND($H27="OK",$D$5="OK",S$9&gt;=$C27,S$9&lt;=$D27),IF($E27=1,3,IF($E27&gt;0,2,1)),"")</x:f>
      </x:c>
      <x:c r="T27" s="23" t="str">
        <x:f>IF(AND($H27="OK",$D$5="OK",T$9&gt;=$C27,T$9&lt;=$D27),IF($E27=1,3,IF($E27&gt;0,2,1)),"")</x:f>
      </x:c>
      <x:c r="U27" s="23" t="str">
        <x:f>IF(AND($H27="OK",$D$5="OK",U$9&gt;=$C27,U$9&lt;=$D27),IF($E27=1,3,IF($E27&gt;0,2,1)),"")</x:f>
      </x:c>
      <x:c r="V27" s="23" t="str">
        <x:f>IF(AND($H27="OK",$D$5="OK",V$9&gt;=$C27,V$9&lt;=$D27),IF($E27=1,3,IF($E27&gt;0,2,1)),"")</x:f>
      </x:c>
      <x:c r="W27" s="23" t="str">
        <x:f>IF(AND($H27="OK",$D$5="OK",W$9&gt;=$C27,W$9&lt;=$D27),IF($E27=1,3,IF($E27&gt;0,2,1)),"")</x:f>
      </x:c>
      <x:c r="X27" s="23" t="str">
        <x:f>IF(AND($H27="OK",$D$5="OK",X$9&gt;=$C27,X$9&lt;=$D27),IF($E27=1,3,IF($E27&gt;0,2,1)),"")</x:f>
      </x:c>
      <x:c r="Y27" s="23" t="str">
        <x:f>IF(AND($H27="OK",$D$5="OK",Y$9&gt;=$C27,Y$9&lt;=$D27),IF($E27=1,3,IF($E27&gt;0,2,1)),"")</x:f>
      </x:c>
      <x:c r="Z27" s="23" t="str">
        <x:f>IF(AND($H27="OK",$D$5="OK",Z$9&gt;=$C27,Z$9&lt;=$D27),IF($E27=1,3,IF($E27&gt;0,2,1)),"")</x:f>
      </x:c>
      <x:c r="AA27" s="23" t="str">
        <x:f>IF(AND($H27="OK",$D$5="OK",AA$9&gt;=$C27,AA$9&lt;=$D27),IF($E27=1,3,IF($E27&gt;0,2,1)),"")</x:f>
      </x:c>
      <x:c r="AB27" s="23" t="str">
        <x:f>IF(AND($H27="OK",$D$5="OK",AB$9&gt;=$C27,AB$9&lt;=$D27),IF($E27=1,3,IF($E27&gt;0,2,1)),"")</x:f>
      </x:c>
      <x:c r="AC27" s="23" t="str">
        <x:f>IF(AND($H27="OK",$D$5="OK",AC$9&gt;=$C27,AC$9&lt;=$D27),IF($E27=1,3,IF($E27&gt;0,2,1)),"")</x:f>
      </x:c>
      <x:c r="AD27" s="23" t="str">
        <x:f>IF(AND($H27="OK",$D$5="OK",AD$9&gt;=$C27,AD$9&lt;=$D27),IF($E27=1,3,IF($E27&gt;0,2,1)),"")</x:f>
      </x:c>
      <x:c r="AE27" s="23" t="str">
        <x:f>IF(AND($H27="OK",$D$5="OK",AE$9&gt;=$C27,AE$9&lt;=$D27),IF($E27=1,3,IF($E27&gt;0,2,1)),"")</x:f>
      </x:c>
      <x:c r="AF27" s="23" t="str">
        <x:f>IF(AND($H27="OK",$D$5="OK",AF$9&gt;=$C27,AF$9&lt;=$D27),IF($E27=1,3,IF($E27&gt;0,2,1)),"")</x:f>
      </x:c>
      <x:c r="AG27" s="23" t="str">
        <x:f>IF(AND($H27="OK",$D$5="OK",AG$9&gt;=$C27,AG$9&lt;=$D27),IF($E27=1,3,IF($E27&gt;0,2,1)),"")</x:f>
      </x:c>
      <x:c r="AH27" s="23" t="str">
        <x:f>IF(AND($H27="OK",$D$5="OK",AH$9&gt;=$C27,AH$9&lt;=$D27),IF($E27=1,3,IF($E27&gt;0,2,1)),"")</x:f>
      </x:c>
      <x:c r="AI27" s="23" t="str">
        <x:f>IF(AND($H27="OK",$D$5="OK",AI$9&gt;=$C27,AI$9&lt;=$D27),IF($E27=1,3,IF($E27&gt;0,2,1)),"")</x:f>
      </x:c>
      <x:c r="AJ27" s="23" t="str">
        <x:f>IF(AND($H27="OK",$D$5="OK",AJ$9&gt;=$C27,AJ$9&lt;=$D27),IF($E27=1,3,IF($E27&gt;0,2,1)),"")</x:f>
      </x:c>
      <x:c r="AK27" s="23" t="str">
        <x:f>IF(AND($H27="OK",$D$5="OK",AK$9&gt;=$C27,AK$9&lt;=$D27),IF($E27=1,3,IF($E27&gt;0,2,1)),"")</x:f>
      </x:c>
      <x:c r="AL27" s="23" t="str">
        <x:f>IF(AND($H27="OK",$D$5="OK",AL$9&gt;=$C27,AL$9&lt;=$D27),IF($E27=1,3,IF($E27&gt;0,2,1)),"")</x:f>
      </x:c>
      <x:c r="AM27" s="23" t="str">
        <x:f>IF(AND($H27="OK",$D$5="OK",AM$9&gt;=$C27,AM$9&lt;=$D27),IF($E27=1,3,IF($E27&gt;0,2,1)),"")</x:f>
      </x:c>
      <x:c r="AN27" s="23" t="str">
        <x:f>IF(AND($H27="OK",$D$5="OK",AN$9&gt;=$C27,AN$9&lt;=$D27),IF($E27=1,3,IF($E27&gt;0,2,1)),"")</x:f>
      </x:c>
      <x:c r="AO27" s="23" t="str">
        <x:f>IF(AND($H27="OK",$D$5="OK",AO$9&gt;=$C27,AO$9&lt;=$D27),IF($E27=1,3,IF($E27&gt;0,2,1)),"")</x:f>
      </x:c>
      <x:c r="AP27" s="23" t="str">
        <x:f>IF(AND($H27="OK",$D$5="OK",AP$9&gt;=$C27,AP$9&lt;=$D27),IF($E27=1,3,IF($E27&gt;0,2,1)),"")</x:f>
      </x:c>
      <x:c r="AQ27" s="23" t="str">
        <x:f>IF(AND($H27="OK",$D$5="OK",AQ$9&gt;=$C27,AQ$9&lt;=$D27),IF($E27=1,3,IF($E27&gt;0,2,1)),"")</x:f>
      </x:c>
      <x:c r="AR27" s="23" t="str">
        <x:f>IF(AND($H27="OK",$D$5="OK",AR$9&gt;=$C27,AR$9&lt;=$D27),IF($E27=1,3,IF($E27&gt;0,2,1)),"")</x:f>
      </x:c>
      <x:c r="AS27" s="23" t="str">
        <x:f>IF(AND($H27="OK",$D$5="OK",AS$9&gt;=$C27,AS$9&lt;=$D27),IF($E27=1,3,IF($E27&gt;0,2,1)),"")</x:f>
      </x:c>
      <x:c r="AT27" s="23" t="str">
        <x:f>IF(AND($H27="OK",$D$5="OK",AT$9&gt;=$C27,AT$9&lt;=$D27),IF($E27=1,3,IF($E27&gt;0,2,1)),"")</x:f>
      </x:c>
      <x:c r="AU27" s="23" t="str">
        <x:f>IF(AND($H27="OK",$D$5="OK",AU$9&gt;=$C27,AU$9&lt;=$D27),IF($E27=1,3,IF($E27&gt;0,2,1)),"")</x:f>
      </x:c>
      <x:c r="AV27" s="23" t="str">
        <x:f>IF(AND($H27="OK",$D$5="OK",AV$9&gt;=$C27,AV$9&lt;=$D27),IF($E27=1,3,IF($E27&gt;0,2,1)),"")</x:f>
      </x:c>
      <x:c r="AW27" s="23" t="str">
        <x:f>IF(AND($H27="OK",$D$5="OK",AW$9&gt;=$C27,AW$9&lt;=$D27),IF($E27=1,3,IF($E27&gt;0,2,1)),"")</x:f>
      </x:c>
      <x:c r="AX27" s="23" t="str">
        <x:f>IF(AND($H27="OK",$D$5="OK",AX$9&gt;=$C27,AX$9&lt;=$D27),IF($E27=1,3,IF($E27&gt;0,2,1)),"")</x:f>
      </x:c>
    </x:row>
    <x:row r="28" ht="30" customHeight="1">
      <x:c r="A28" s="8"/>
      <x:c r="B28" s="8"/>
      <x:c r="C28" s="11"/>
      <x:c r="D28" s="11"/>
      <x:c r="E28" s="12"/>
      <x:c r="F28" s="13" t="str">
        <x:f>IF(H28="OK",D28-C28+1,"")</x:f>
      </x:c>
      <x:c r="G28" s="10" t="str">
        <x:f>IF(H28="","",IF(H28&lt;&gt;"OK","Revisar datos",IF($D$5&lt;&gt;"OK","Revisar ajustes",IF(E28=1,"Terminada",IF(D28&lt;$B$5,"Atrasada",IF(E28&gt;0,"En curso","Pendiente"))))))</x:f>
      </x:c>
      <x:c r="H28" s="10" t="str">
        <x:f>IF(COUNTA(A28:E28)=0,"",IF(A28="","Falta actividad",IF(B28="","Falta responsable",IF(OR(C28="",D28=""),"Faltan fechas",IF(OR(NOT(ISNUMBER(C28)),NOT(ISNUMBER(D28))),"Fechas no válidas",IF(OR(C28&lt;DATE(2000,1,1),D28&gt;DATE(2099,12,31),C28&lt;&gt;INT(C28),D28&lt;&gt;INT(D28)),"Fechas no válidas",IF(D28&lt;C28,"Fin anterior al inicio",IF(OR(ISBLANK(E28),NOT(ISNUMBER(E28))),"Falta avance válido",IF(OR(E28&lt;0,E28&gt;1),"Avance fuera de rango","OK")))))))))</x:f>
      </x:c>
      <x:c r="I28" s="23" t="str">
        <x:f>IF(AND($H28="OK",$D$5="OK",I$9&gt;=$C28,I$9&lt;=$D28),IF($E28=1,3,IF($E28&gt;0,2,1)),"")</x:f>
      </x:c>
      <x:c r="J28" s="23" t="str">
        <x:f>IF(AND($H28="OK",$D$5="OK",J$9&gt;=$C28,J$9&lt;=$D28),IF($E28=1,3,IF($E28&gt;0,2,1)),"")</x:f>
      </x:c>
      <x:c r="K28" s="23" t="str">
        <x:f>IF(AND($H28="OK",$D$5="OK",K$9&gt;=$C28,K$9&lt;=$D28),IF($E28=1,3,IF($E28&gt;0,2,1)),"")</x:f>
      </x:c>
      <x:c r="L28" s="23" t="str">
        <x:f>IF(AND($H28="OK",$D$5="OK",L$9&gt;=$C28,L$9&lt;=$D28),IF($E28=1,3,IF($E28&gt;0,2,1)),"")</x:f>
      </x:c>
      <x:c r="M28" s="23" t="str">
        <x:f>IF(AND($H28="OK",$D$5="OK",M$9&gt;=$C28,M$9&lt;=$D28),IF($E28=1,3,IF($E28&gt;0,2,1)),"")</x:f>
      </x:c>
      <x:c r="N28" s="23" t="str">
        <x:f>IF(AND($H28="OK",$D$5="OK",N$9&gt;=$C28,N$9&lt;=$D28),IF($E28=1,3,IF($E28&gt;0,2,1)),"")</x:f>
      </x:c>
      <x:c r="O28" s="23" t="str">
        <x:f>IF(AND($H28="OK",$D$5="OK",O$9&gt;=$C28,O$9&lt;=$D28),IF($E28=1,3,IF($E28&gt;0,2,1)),"")</x:f>
      </x:c>
      <x:c r="P28" s="23" t="str">
        <x:f>IF(AND($H28="OK",$D$5="OK",P$9&gt;=$C28,P$9&lt;=$D28),IF($E28=1,3,IF($E28&gt;0,2,1)),"")</x:f>
      </x:c>
      <x:c r="Q28" s="23" t="str">
        <x:f>IF(AND($H28="OK",$D$5="OK",Q$9&gt;=$C28,Q$9&lt;=$D28),IF($E28=1,3,IF($E28&gt;0,2,1)),"")</x:f>
      </x:c>
      <x:c r="R28" s="23" t="str">
        <x:f>IF(AND($H28="OK",$D$5="OK",R$9&gt;=$C28,R$9&lt;=$D28),IF($E28=1,3,IF($E28&gt;0,2,1)),"")</x:f>
      </x:c>
      <x:c r="S28" s="23" t="str">
        <x:f>IF(AND($H28="OK",$D$5="OK",S$9&gt;=$C28,S$9&lt;=$D28),IF($E28=1,3,IF($E28&gt;0,2,1)),"")</x:f>
      </x:c>
      <x:c r="T28" s="23" t="str">
        <x:f>IF(AND($H28="OK",$D$5="OK",T$9&gt;=$C28,T$9&lt;=$D28),IF($E28=1,3,IF($E28&gt;0,2,1)),"")</x:f>
      </x:c>
      <x:c r="U28" s="23" t="str">
        <x:f>IF(AND($H28="OK",$D$5="OK",U$9&gt;=$C28,U$9&lt;=$D28),IF($E28=1,3,IF($E28&gt;0,2,1)),"")</x:f>
      </x:c>
      <x:c r="V28" s="23" t="str">
        <x:f>IF(AND($H28="OK",$D$5="OK",V$9&gt;=$C28,V$9&lt;=$D28),IF($E28=1,3,IF($E28&gt;0,2,1)),"")</x:f>
      </x:c>
      <x:c r="W28" s="23" t="str">
        <x:f>IF(AND($H28="OK",$D$5="OK",W$9&gt;=$C28,W$9&lt;=$D28),IF($E28=1,3,IF($E28&gt;0,2,1)),"")</x:f>
      </x:c>
      <x:c r="X28" s="23" t="str">
        <x:f>IF(AND($H28="OK",$D$5="OK",X$9&gt;=$C28,X$9&lt;=$D28),IF($E28=1,3,IF($E28&gt;0,2,1)),"")</x:f>
      </x:c>
      <x:c r="Y28" s="23" t="str">
        <x:f>IF(AND($H28="OK",$D$5="OK",Y$9&gt;=$C28,Y$9&lt;=$D28),IF($E28=1,3,IF($E28&gt;0,2,1)),"")</x:f>
      </x:c>
      <x:c r="Z28" s="23" t="str">
        <x:f>IF(AND($H28="OK",$D$5="OK",Z$9&gt;=$C28,Z$9&lt;=$D28),IF($E28=1,3,IF($E28&gt;0,2,1)),"")</x:f>
      </x:c>
      <x:c r="AA28" s="23" t="str">
        <x:f>IF(AND($H28="OK",$D$5="OK",AA$9&gt;=$C28,AA$9&lt;=$D28),IF($E28=1,3,IF($E28&gt;0,2,1)),"")</x:f>
      </x:c>
      <x:c r="AB28" s="23" t="str">
        <x:f>IF(AND($H28="OK",$D$5="OK",AB$9&gt;=$C28,AB$9&lt;=$D28),IF($E28=1,3,IF($E28&gt;0,2,1)),"")</x:f>
      </x:c>
      <x:c r="AC28" s="23" t="str">
        <x:f>IF(AND($H28="OK",$D$5="OK",AC$9&gt;=$C28,AC$9&lt;=$D28),IF($E28=1,3,IF($E28&gt;0,2,1)),"")</x:f>
      </x:c>
      <x:c r="AD28" s="23" t="str">
        <x:f>IF(AND($H28="OK",$D$5="OK",AD$9&gt;=$C28,AD$9&lt;=$D28),IF($E28=1,3,IF($E28&gt;0,2,1)),"")</x:f>
      </x:c>
      <x:c r="AE28" s="23" t="str">
        <x:f>IF(AND($H28="OK",$D$5="OK",AE$9&gt;=$C28,AE$9&lt;=$D28),IF($E28=1,3,IF($E28&gt;0,2,1)),"")</x:f>
      </x:c>
      <x:c r="AF28" s="23" t="str">
        <x:f>IF(AND($H28="OK",$D$5="OK",AF$9&gt;=$C28,AF$9&lt;=$D28),IF($E28=1,3,IF($E28&gt;0,2,1)),"")</x:f>
      </x:c>
      <x:c r="AG28" s="23" t="str">
        <x:f>IF(AND($H28="OK",$D$5="OK",AG$9&gt;=$C28,AG$9&lt;=$D28),IF($E28=1,3,IF($E28&gt;0,2,1)),"")</x:f>
      </x:c>
      <x:c r="AH28" s="23" t="str">
        <x:f>IF(AND($H28="OK",$D$5="OK",AH$9&gt;=$C28,AH$9&lt;=$D28),IF($E28=1,3,IF($E28&gt;0,2,1)),"")</x:f>
      </x:c>
      <x:c r="AI28" s="23" t="str">
        <x:f>IF(AND($H28="OK",$D$5="OK",AI$9&gt;=$C28,AI$9&lt;=$D28),IF($E28=1,3,IF($E28&gt;0,2,1)),"")</x:f>
      </x:c>
      <x:c r="AJ28" s="23" t="str">
        <x:f>IF(AND($H28="OK",$D$5="OK",AJ$9&gt;=$C28,AJ$9&lt;=$D28),IF($E28=1,3,IF($E28&gt;0,2,1)),"")</x:f>
      </x:c>
      <x:c r="AK28" s="23" t="str">
        <x:f>IF(AND($H28="OK",$D$5="OK",AK$9&gt;=$C28,AK$9&lt;=$D28),IF($E28=1,3,IF($E28&gt;0,2,1)),"")</x:f>
      </x:c>
      <x:c r="AL28" s="23" t="str">
        <x:f>IF(AND($H28="OK",$D$5="OK",AL$9&gt;=$C28,AL$9&lt;=$D28),IF($E28=1,3,IF($E28&gt;0,2,1)),"")</x:f>
      </x:c>
      <x:c r="AM28" s="23" t="str">
        <x:f>IF(AND($H28="OK",$D$5="OK",AM$9&gt;=$C28,AM$9&lt;=$D28),IF($E28=1,3,IF($E28&gt;0,2,1)),"")</x:f>
      </x:c>
      <x:c r="AN28" s="23" t="str">
        <x:f>IF(AND($H28="OK",$D$5="OK",AN$9&gt;=$C28,AN$9&lt;=$D28),IF($E28=1,3,IF($E28&gt;0,2,1)),"")</x:f>
      </x:c>
      <x:c r="AO28" s="23" t="str">
        <x:f>IF(AND($H28="OK",$D$5="OK",AO$9&gt;=$C28,AO$9&lt;=$D28),IF($E28=1,3,IF($E28&gt;0,2,1)),"")</x:f>
      </x:c>
      <x:c r="AP28" s="23" t="str">
        <x:f>IF(AND($H28="OK",$D$5="OK",AP$9&gt;=$C28,AP$9&lt;=$D28),IF($E28=1,3,IF($E28&gt;0,2,1)),"")</x:f>
      </x:c>
      <x:c r="AQ28" s="23" t="str">
        <x:f>IF(AND($H28="OK",$D$5="OK",AQ$9&gt;=$C28,AQ$9&lt;=$D28),IF($E28=1,3,IF($E28&gt;0,2,1)),"")</x:f>
      </x:c>
      <x:c r="AR28" s="23" t="str">
        <x:f>IF(AND($H28="OK",$D$5="OK",AR$9&gt;=$C28,AR$9&lt;=$D28),IF($E28=1,3,IF($E28&gt;0,2,1)),"")</x:f>
      </x:c>
      <x:c r="AS28" s="23" t="str">
        <x:f>IF(AND($H28="OK",$D$5="OK",AS$9&gt;=$C28,AS$9&lt;=$D28),IF($E28=1,3,IF($E28&gt;0,2,1)),"")</x:f>
      </x:c>
      <x:c r="AT28" s="23" t="str">
        <x:f>IF(AND($H28="OK",$D$5="OK",AT$9&gt;=$C28,AT$9&lt;=$D28),IF($E28=1,3,IF($E28&gt;0,2,1)),"")</x:f>
      </x:c>
      <x:c r="AU28" s="23" t="str">
        <x:f>IF(AND($H28="OK",$D$5="OK",AU$9&gt;=$C28,AU$9&lt;=$D28),IF($E28=1,3,IF($E28&gt;0,2,1)),"")</x:f>
      </x:c>
      <x:c r="AV28" s="23" t="str">
        <x:f>IF(AND($H28="OK",$D$5="OK",AV$9&gt;=$C28,AV$9&lt;=$D28),IF($E28=1,3,IF($E28&gt;0,2,1)),"")</x:f>
      </x:c>
      <x:c r="AW28" s="23" t="str">
        <x:f>IF(AND($H28="OK",$D$5="OK",AW$9&gt;=$C28,AW$9&lt;=$D28),IF($E28=1,3,IF($E28&gt;0,2,1)),"")</x:f>
      </x:c>
      <x:c r="AX28" s="23" t="str">
        <x:f>IF(AND($H28="OK",$D$5="OK",AX$9&gt;=$C28,AX$9&lt;=$D28),IF($E28=1,3,IF($E28&gt;0,2,1)),"")</x:f>
      </x:c>
    </x:row>
    <x:row r="29" ht="30" customHeight="1">
      <x:c r="A29" s="8"/>
      <x:c r="B29" s="8"/>
      <x:c r="C29" s="11"/>
      <x:c r="D29" s="11"/>
      <x:c r="E29" s="12"/>
      <x:c r="F29" s="13" t="str">
        <x:f>IF(H29="OK",D29-C29+1,"")</x:f>
      </x:c>
      <x:c r="G29" s="10" t="str">
        <x:f>IF(H29="","",IF(H29&lt;&gt;"OK","Revisar datos",IF($D$5&lt;&gt;"OK","Revisar ajustes",IF(E29=1,"Terminada",IF(D29&lt;$B$5,"Atrasada",IF(E29&gt;0,"En curso","Pendiente"))))))</x:f>
      </x:c>
      <x:c r="H29" s="10" t="str">
        <x:f>IF(COUNTA(A29:E29)=0,"",IF(A29="","Falta actividad",IF(B29="","Falta responsable",IF(OR(C29="",D29=""),"Faltan fechas",IF(OR(NOT(ISNUMBER(C29)),NOT(ISNUMBER(D29))),"Fechas no válidas",IF(OR(C29&lt;DATE(2000,1,1),D29&gt;DATE(2099,12,31),C29&lt;&gt;INT(C29),D29&lt;&gt;INT(D29)),"Fechas no válidas",IF(D29&lt;C29,"Fin anterior al inicio",IF(OR(ISBLANK(E29),NOT(ISNUMBER(E29))),"Falta avance válido",IF(OR(E29&lt;0,E29&gt;1),"Avance fuera de rango","OK")))))))))</x:f>
      </x:c>
      <x:c r="I29" s="23" t="str">
        <x:f>IF(AND($H29="OK",$D$5="OK",I$9&gt;=$C29,I$9&lt;=$D29),IF($E29=1,3,IF($E29&gt;0,2,1)),"")</x:f>
      </x:c>
      <x:c r="J29" s="23" t="str">
        <x:f>IF(AND($H29="OK",$D$5="OK",J$9&gt;=$C29,J$9&lt;=$D29),IF($E29=1,3,IF($E29&gt;0,2,1)),"")</x:f>
      </x:c>
      <x:c r="K29" s="23" t="str">
        <x:f>IF(AND($H29="OK",$D$5="OK",K$9&gt;=$C29,K$9&lt;=$D29),IF($E29=1,3,IF($E29&gt;0,2,1)),"")</x:f>
      </x:c>
      <x:c r="L29" s="23" t="str">
        <x:f>IF(AND($H29="OK",$D$5="OK",L$9&gt;=$C29,L$9&lt;=$D29),IF($E29=1,3,IF($E29&gt;0,2,1)),"")</x:f>
      </x:c>
      <x:c r="M29" s="23" t="str">
        <x:f>IF(AND($H29="OK",$D$5="OK",M$9&gt;=$C29,M$9&lt;=$D29),IF($E29=1,3,IF($E29&gt;0,2,1)),"")</x:f>
      </x:c>
      <x:c r="N29" s="23" t="str">
        <x:f>IF(AND($H29="OK",$D$5="OK",N$9&gt;=$C29,N$9&lt;=$D29),IF($E29=1,3,IF($E29&gt;0,2,1)),"")</x:f>
      </x:c>
      <x:c r="O29" s="23" t="str">
        <x:f>IF(AND($H29="OK",$D$5="OK",O$9&gt;=$C29,O$9&lt;=$D29),IF($E29=1,3,IF($E29&gt;0,2,1)),"")</x:f>
      </x:c>
      <x:c r="P29" s="23" t="str">
        <x:f>IF(AND($H29="OK",$D$5="OK",P$9&gt;=$C29,P$9&lt;=$D29),IF($E29=1,3,IF($E29&gt;0,2,1)),"")</x:f>
      </x:c>
      <x:c r="Q29" s="23" t="str">
        <x:f>IF(AND($H29="OK",$D$5="OK",Q$9&gt;=$C29,Q$9&lt;=$D29),IF($E29=1,3,IF($E29&gt;0,2,1)),"")</x:f>
      </x:c>
      <x:c r="R29" s="23" t="str">
        <x:f>IF(AND($H29="OK",$D$5="OK",R$9&gt;=$C29,R$9&lt;=$D29),IF($E29=1,3,IF($E29&gt;0,2,1)),"")</x:f>
      </x:c>
      <x:c r="S29" s="23" t="str">
        <x:f>IF(AND($H29="OK",$D$5="OK",S$9&gt;=$C29,S$9&lt;=$D29),IF($E29=1,3,IF($E29&gt;0,2,1)),"")</x:f>
      </x:c>
      <x:c r="T29" s="23" t="str">
        <x:f>IF(AND($H29="OK",$D$5="OK",T$9&gt;=$C29,T$9&lt;=$D29),IF($E29=1,3,IF($E29&gt;0,2,1)),"")</x:f>
      </x:c>
      <x:c r="U29" s="23" t="str">
        <x:f>IF(AND($H29="OK",$D$5="OK",U$9&gt;=$C29,U$9&lt;=$D29),IF($E29=1,3,IF($E29&gt;0,2,1)),"")</x:f>
      </x:c>
      <x:c r="V29" s="23" t="str">
        <x:f>IF(AND($H29="OK",$D$5="OK",V$9&gt;=$C29,V$9&lt;=$D29),IF($E29=1,3,IF($E29&gt;0,2,1)),"")</x:f>
      </x:c>
      <x:c r="W29" s="23" t="str">
        <x:f>IF(AND($H29="OK",$D$5="OK",W$9&gt;=$C29,W$9&lt;=$D29),IF($E29=1,3,IF($E29&gt;0,2,1)),"")</x:f>
      </x:c>
      <x:c r="X29" s="23" t="str">
        <x:f>IF(AND($H29="OK",$D$5="OK",X$9&gt;=$C29,X$9&lt;=$D29),IF($E29=1,3,IF($E29&gt;0,2,1)),"")</x:f>
      </x:c>
      <x:c r="Y29" s="23" t="str">
        <x:f>IF(AND($H29="OK",$D$5="OK",Y$9&gt;=$C29,Y$9&lt;=$D29),IF($E29=1,3,IF($E29&gt;0,2,1)),"")</x:f>
      </x:c>
      <x:c r="Z29" s="23" t="str">
        <x:f>IF(AND($H29="OK",$D$5="OK",Z$9&gt;=$C29,Z$9&lt;=$D29),IF($E29=1,3,IF($E29&gt;0,2,1)),"")</x:f>
      </x:c>
      <x:c r="AA29" s="23" t="str">
        <x:f>IF(AND($H29="OK",$D$5="OK",AA$9&gt;=$C29,AA$9&lt;=$D29),IF($E29=1,3,IF($E29&gt;0,2,1)),"")</x:f>
      </x:c>
      <x:c r="AB29" s="23" t="str">
        <x:f>IF(AND($H29="OK",$D$5="OK",AB$9&gt;=$C29,AB$9&lt;=$D29),IF($E29=1,3,IF($E29&gt;0,2,1)),"")</x:f>
      </x:c>
      <x:c r="AC29" s="23" t="str">
        <x:f>IF(AND($H29="OK",$D$5="OK",AC$9&gt;=$C29,AC$9&lt;=$D29),IF($E29=1,3,IF($E29&gt;0,2,1)),"")</x:f>
      </x:c>
      <x:c r="AD29" s="23" t="str">
        <x:f>IF(AND($H29="OK",$D$5="OK",AD$9&gt;=$C29,AD$9&lt;=$D29),IF($E29=1,3,IF($E29&gt;0,2,1)),"")</x:f>
      </x:c>
      <x:c r="AE29" s="23" t="str">
        <x:f>IF(AND($H29="OK",$D$5="OK",AE$9&gt;=$C29,AE$9&lt;=$D29),IF($E29=1,3,IF($E29&gt;0,2,1)),"")</x:f>
      </x:c>
      <x:c r="AF29" s="23" t="str">
        <x:f>IF(AND($H29="OK",$D$5="OK",AF$9&gt;=$C29,AF$9&lt;=$D29),IF($E29=1,3,IF($E29&gt;0,2,1)),"")</x:f>
      </x:c>
      <x:c r="AG29" s="23" t="str">
        <x:f>IF(AND($H29="OK",$D$5="OK",AG$9&gt;=$C29,AG$9&lt;=$D29),IF($E29=1,3,IF($E29&gt;0,2,1)),"")</x:f>
      </x:c>
      <x:c r="AH29" s="23" t="str">
        <x:f>IF(AND($H29="OK",$D$5="OK",AH$9&gt;=$C29,AH$9&lt;=$D29),IF($E29=1,3,IF($E29&gt;0,2,1)),"")</x:f>
      </x:c>
      <x:c r="AI29" s="23" t="str">
        <x:f>IF(AND($H29="OK",$D$5="OK",AI$9&gt;=$C29,AI$9&lt;=$D29),IF($E29=1,3,IF($E29&gt;0,2,1)),"")</x:f>
      </x:c>
      <x:c r="AJ29" s="23" t="str">
        <x:f>IF(AND($H29="OK",$D$5="OK",AJ$9&gt;=$C29,AJ$9&lt;=$D29),IF($E29=1,3,IF($E29&gt;0,2,1)),"")</x:f>
      </x:c>
      <x:c r="AK29" s="23" t="str">
        <x:f>IF(AND($H29="OK",$D$5="OK",AK$9&gt;=$C29,AK$9&lt;=$D29),IF($E29=1,3,IF($E29&gt;0,2,1)),"")</x:f>
      </x:c>
      <x:c r="AL29" s="23" t="str">
        <x:f>IF(AND($H29="OK",$D$5="OK",AL$9&gt;=$C29,AL$9&lt;=$D29),IF($E29=1,3,IF($E29&gt;0,2,1)),"")</x:f>
      </x:c>
      <x:c r="AM29" s="23" t="str">
        <x:f>IF(AND($H29="OK",$D$5="OK",AM$9&gt;=$C29,AM$9&lt;=$D29),IF($E29=1,3,IF($E29&gt;0,2,1)),"")</x:f>
      </x:c>
      <x:c r="AN29" s="23" t="str">
        <x:f>IF(AND($H29="OK",$D$5="OK",AN$9&gt;=$C29,AN$9&lt;=$D29),IF($E29=1,3,IF($E29&gt;0,2,1)),"")</x:f>
      </x:c>
      <x:c r="AO29" s="23" t="str">
        <x:f>IF(AND($H29="OK",$D$5="OK",AO$9&gt;=$C29,AO$9&lt;=$D29),IF($E29=1,3,IF($E29&gt;0,2,1)),"")</x:f>
      </x:c>
      <x:c r="AP29" s="23" t="str">
        <x:f>IF(AND($H29="OK",$D$5="OK",AP$9&gt;=$C29,AP$9&lt;=$D29),IF($E29=1,3,IF($E29&gt;0,2,1)),"")</x:f>
      </x:c>
      <x:c r="AQ29" s="23" t="str">
        <x:f>IF(AND($H29="OK",$D$5="OK",AQ$9&gt;=$C29,AQ$9&lt;=$D29),IF($E29=1,3,IF($E29&gt;0,2,1)),"")</x:f>
      </x:c>
      <x:c r="AR29" s="23" t="str">
        <x:f>IF(AND($H29="OK",$D$5="OK",AR$9&gt;=$C29,AR$9&lt;=$D29),IF($E29=1,3,IF($E29&gt;0,2,1)),"")</x:f>
      </x:c>
      <x:c r="AS29" s="23" t="str">
        <x:f>IF(AND($H29="OK",$D$5="OK",AS$9&gt;=$C29,AS$9&lt;=$D29),IF($E29=1,3,IF($E29&gt;0,2,1)),"")</x:f>
      </x:c>
      <x:c r="AT29" s="23" t="str">
        <x:f>IF(AND($H29="OK",$D$5="OK",AT$9&gt;=$C29,AT$9&lt;=$D29),IF($E29=1,3,IF($E29&gt;0,2,1)),"")</x:f>
      </x:c>
      <x:c r="AU29" s="23" t="str">
        <x:f>IF(AND($H29="OK",$D$5="OK",AU$9&gt;=$C29,AU$9&lt;=$D29),IF($E29=1,3,IF($E29&gt;0,2,1)),"")</x:f>
      </x:c>
      <x:c r="AV29" s="23" t="str">
        <x:f>IF(AND($H29="OK",$D$5="OK",AV$9&gt;=$C29,AV$9&lt;=$D29),IF($E29=1,3,IF($E29&gt;0,2,1)),"")</x:f>
      </x:c>
      <x:c r="AW29" s="23" t="str">
        <x:f>IF(AND($H29="OK",$D$5="OK",AW$9&gt;=$C29,AW$9&lt;=$D29),IF($E29=1,3,IF($E29&gt;0,2,1)),"")</x:f>
      </x:c>
      <x:c r="AX29" s="23" t="str">
        <x:f>IF(AND($H29="OK",$D$5="OK",AX$9&gt;=$C29,AX$9&lt;=$D29),IF($E29=1,3,IF($E29&gt;0,2,1)),"")</x:f>
      </x:c>
    </x:row>
    <x:row r="30" ht="30" customHeight="1">
      <x:c r="A30" s="8"/>
      <x:c r="B30" s="8"/>
      <x:c r="C30" s="11"/>
      <x:c r="D30" s="11"/>
      <x:c r="E30" s="12"/>
      <x:c r="F30" s="13" t="str">
        <x:f>IF(H30="OK",D30-C30+1,"")</x:f>
      </x:c>
      <x:c r="G30" s="10" t="str">
        <x:f>IF(H30="","",IF(H30&lt;&gt;"OK","Revisar datos",IF($D$5&lt;&gt;"OK","Revisar ajustes",IF(E30=1,"Terminada",IF(D30&lt;$B$5,"Atrasada",IF(E30&gt;0,"En curso","Pendiente"))))))</x:f>
      </x:c>
      <x:c r="H30" s="10" t="str">
        <x:f>IF(COUNTA(A30:E30)=0,"",IF(A30="","Falta actividad",IF(B30="","Falta responsable",IF(OR(C30="",D30=""),"Faltan fechas",IF(OR(NOT(ISNUMBER(C30)),NOT(ISNUMBER(D30))),"Fechas no válidas",IF(OR(C30&lt;DATE(2000,1,1),D30&gt;DATE(2099,12,31),C30&lt;&gt;INT(C30),D30&lt;&gt;INT(D30)),"Fechas no válidas",IF(D30&lt;C30,"Fin anterior al inicio",IF(OR(ISBLANK(E30),NOT(ISNUMBER(E30))),"Falta avance válido",IF(OR(E30&lt;0,E30&gt;1),"Avance fuera de rango","OK")))))))))</x:f>
      </x:c>
      <x:c r="I30" s="23" t="str">
        <x:f>IF(AND($H30="OK",$D$5="OK",I$9&gt;=$C30,I$9&lt;=$D30),IF($E30=1,3,IF($E30&gt;0,2,1)),"")</x:f>
      </x:c>
      <x:c r="J30" s="23" t="str">
        <x:f>IF(AND($H30="OK",$D$5="OK",J$9&gt;=$C30,J$9&lt;=$D30),IF($E30=1,3,IF($E30&gt;0,2,1)),"")</x:f>
      </x:c>
      <x:c r="K30" s="23" t="str">
        <x:f>IF(AND($H30="OK",$D$5="OK",K$9&gt;=$C30,K$9&lt;=$D30),IF($E30=1,3,IF($E30&gt;0,2,1)),"")</x:f>
      </x:c>
      <x:c r="L30" s="23" t="str">
        <x:f>IF(AND($H30="OK",$D$5="OK",L$9&gt;=$C30,L$9&lt;=$D30),IF($E30=1,3,IF($E30&gt;0,2,1)),"")</x:f>
      </x:c>
      <x:c r="M30" s="23" t="str">
        <x:f>IF(AND($H30="OK",$D$5="OK",M$9&gt;=$C30,M$9&lt;=$D30),IF($E30=1,3,IF($E30&gt;0,2,1)),"")</x:f>
      </x:c>
      <x:c r="N30" s="23" t="str">
        <x:f>IF(AND($H30="OK",$D$5="OK",N$9&gt;=$C30,N$9&lt;=$D30),IF($E30=1,3,IF($E30&gt;0,2,1)),"")</x:f>
      </x:c>
      <x:c r="O30" s="23" t="str">
        <x:f>IF(AND($H30="OK",$D$5="OK",O$9&gt;=$C30,O$9&lt;=$D30),IF($E30=1,3,IF($E30&gt;0,2,1)),"")</x:f>
      </x:c>
      <x:c r="P30" s="23" t="str">
        <x:f>IF(AND($H30="OK",$D$5="OK",P$9&gt;=$C30,P$9&lt;=$D30),IF($E30=1,3,IF($E30&gt;0,2,1)),"")</x:f>
      </x:c>
      <x:c r="Q30" s="23" t="str">
        <x:f>IF(AND($H30="OK",$D$5="OK",Q$9&gt;=$C30,Q$9&lt;=$D30),IF($E30=1,3,IF($E30&gt;0,2,1)),"")</x:f>
      </x:c>
      <x:c r="R30" s="23" t="str">
        <x:f>IF(AND($H30="OK",$D$5="OK",R$9&gt;=$C30,R$9&lt;=$D30),IF($E30=1,3,IF($E30&gt;0,2,1)),"")</x:f>
      </x:c>
      <x:c r="S30" s="23" t="str">
        <x:f>IF(AND($H30="OK",$D$5="OK",S$9&gt;=$C30,S$9&lt;=$D30),IF($E30=1,3,IF($E30&gt;0,2,1)),"")</x:f>
      </x:c>
      <x:c r="T30" s="23" t="str">
        <x:f>IF(AND($H30="OK",$D$5="OK",T$9&gt;=$C30,T$9&lt;=$D30),IF($E30=1,3,IF($E30&gt;0,2,1)),"")</x:f>
      </x:c>
      <x:c r="U30" s="23" t="str">
        <x:f>IF(AND($H30="OK",$D$5="OK",U$9&gt;=$C30,U$9&lt;=$D30),IF($E30=1,3,IF($E30&gt;0,2,1)),"")</x:f>
      </x:c>
      <x:c r="V30" s="23" t="str">
        <x:f>IF(AND($H30="OK",$D$5="OK",V$9&gt;=$C30,V$9&lt;=$D30),IF($E30=1,3,IF($E30&gt;0,2,1)),"")</x:f>
      </x:c>
      <x:c r="W30" s="23" t="str">
        <x:f>IF(AND($H30="OK",$D$5="OK",W$9&gt;=$C30,W$9&lt;=$D30),IF($E30=1,3,IF($E30&gt;0,2,1)),"")</x:f>
      </x:c>
      <x:c r="X30" s="23" t="str">
        <x:f>IF(AND($H30="OK",$D$5="OK",X$9&gt;=$C30,X$9&lt;=$D30),IF($E30=1,3,IF($E30&gt;0,2,1)),"")</x:f>
      </x:c>
      <x:c r="Y30" s="23" t="str">
        <x:f>IF(AND($H30="OK",$D$5="OK",Y$9&gt;=$C30,Y$9&lt;=$D30),IF($E30=1,3,IF($E30&gt;0,2,1)),"")</x:f>
      </x:c>
      <x:c r="Z30" s="23" t="str">
        <x:f>IF(AND($H30="OK",$D$5="OK",Z$9&gt;=$C30,Z$9&lt;=$D30),IF($E30=1,3,IF($E30&gt;0,2,1)),"")</x:f>
      </x:c>
      <x:c r="AA30" s="23" t="str">
        <x:f>IF(AND($H30="OK",$D$5="OK",AA$9&gt;=$C30,AA$9&lt;=$D30),IF($E30=1,3,IF($E30&gt;0,2,1)),"")</x:f>
      </x:c>
      <x:c r="AB30" s="23" t="str">
        <x:f>IF(AND($H30="OK",$D$5="OK",AB$9&gt;=$C30,AB$9&lt;=$D30),IF($E30=1,3,IF($E30&gt;0,2,1)),"")</x:f>
      </x:c>
      <x:c r="AC30" s="23" t="str">
        <x:f>IF(AND($H30="OK",$D$5="OK",AC$9&gt;=$C30,AC$9&lt;=$D30),IF($E30=1,3,IF($E30&gt;0,2,1)),"")</x:f>
      </x:c>
      <x:c r="AD30" s="23" t="str">
        <x:f>IF(AND($H30="OK",$D$5="OK",AD$9&gt;=$C30,AD$9&lt;=$D30),IF($E30=1,3,IF($E30&gt;0,2,1)),"")</x:f>
      </x:c>
      <x:c r="AE30" s="23" t="str">
        <x:f>IF(AND($H30="OK",$D$5="OK",AE$9&gt;=$C30,AE$9&lt;=$D30),IF($E30=1,3,IF($E30&gt;0,2,1)),"")</x:f>
      </x:c>
      <x:c r="AF30" s="23" t="str">
        <x:f>IF(AND($H30="OK",$D$5="OK",AF$9&gt;=$C30,AF$9&lt;=$D30),IF($E30=1,3,IF($E30&gt;0,2,1)),"")</x:f>
      </x:c>
      <x:c r="AG30" s="23" t="str">
        <x:f>IF(AND($H30="OK",$D$5="OK",AG$9&gt;=$C30,AG$9&lt;=$D30),IF($E30=1,3,IF($E30&gt;0,2,1)),"")</x:f>
      </x:c>
      <x:c r="AH30" s="23" t="str">
        <x:f>IF(AND($H30="OK",$D$5="OK",AH$9&gt;=$C30,AH$9&lt;=$D30),IF($E30=1,3,IF($E30&gt;0,2,1)),"")</x:f>
      </x:c>
      <x:c r="AI30" s="23" t="str">
        <x:f>IF(AND($H30="OK",$D$5="OK",AI$9&gt;=$C30,AI$9&lt;=$D30),IF($E30=1,3,IF($E30&gt;0,2,1)),"")</x:f>
      </x:c>
      <x:c r="AJ30" s="23" t="str">
        <x:f>IF(AND($H30="OK",$D$5="OK",AJ$9&gt;=$C30,AJ$9&lt;=$D30),IF($E30=1,3,IF($E30&gt;0,2,1)),"")</x:f>
      </x:c>
      <x:c r="AK30" s="23" t="str">
        <x:f>IF(AND($H30="OK",$D$5="OK",AK$9&gt;=$C30,AK$9&lt;=$D30),IF($E30=1,3,IF($E30&gt;0,2,1)),"")</x:f>
      </x:c>
      <x:c r="AL30" s="23" t="str">
        <x:f>IF(AND($H30="OK",$D$5="OK",AL$9&gt;=$C30,AL$9&lt;=$D30),IF($E30=1,3,IF($E30&gt;0,2,1)),"")</x:f>
      </x:c>
      <x:c r="AM30" s="23" t="str">
        <x:f>IF(AND($H30="OK",$D$5="OK",AM$9&gt;=$C30,AM$9&lt;=$D30),IF($E30=1,3,IF($E30&gt;0,2,1)),"")</x:f>
      </x:c>
      <x:c r="AN30" s="23" t="str">
        <x:f>IF(AND($H30="OK",$D$5="OK",AN$9&gt;=$C30,AN$9&lt;=$D30),IF($E30=1,3,IF($E30&gt;0,2,1)),"")</x:f>
      </x:c>
      <x:c r="AO30" s="23" t="str">
        <x:f>IF(AND($H30="OK",$D$5="OK",AO$9&gt;=$C30,AO$9&lt;=$D30),IF($E30=1,3,IF($E30&gt;0,2,1)),"")</x:f>
      </x:c>
      <x:c r="AP30" s="23" t="str">
        <x:f>IF(AND($H30="OK",$D$5="OK",AP$9&gt;=$C30,AP$9&lt;=$D30),IF($E30=1,3,IF($E30&gt;0,2,1)),"")</x:f>
      </x:c>
      <x:c r="AQ30" s="23" t="str">
        <x:f>IF(AND($H30="OK",$D$5="OK",AQ$9&gt;=$C30,AQ$9&lt;=$D30),IF($E30=1,3,IF($E30&gt;0,2,1)),"")</x:f>
      </x:c>
      <x:c r="AR30" s="23" t="str">
        <x:f>IF(AND($H30="OK",$D$5="OK",AR$9&gt;=$C30,AR$9&lt;=$D30),IF($E30=1,3,IF($E30&gt;0,2,1)),"")</x:f>
      </x:c>
      <x:c r="AS30" s="23" t="str">
        <x:f>IF(AND($H30="OK",$D$5="OK",AS$9&gt;=$C30,AS$9&lt;=$D30),IF($E30=1,3,IF($E30&gt;0,2,1)),"")</x:f>
      </x:c>
      <x:c r="AT30" s="23" t="str">
        <x:f>IF(AND($H30="OK",$D$5="OK",AT$9&gt;=$C30,AT$9&lt;=$D30),IF($E30=1,3,IF($E30&gt;0,2,1)),"")</x:f>
      </x:c>
      <x:c r="AU30" s="23" t="str">
        <x:f>IF(AND($H30="OK",$D$5="OK",AU$9&gt;=$C30,AU$9&lt;=$D30),IF($E30=1,3,IF($E30&gt;0,2,1)),"")</x:f>
      </x:c>
      <x:c r="AV30" s="23" t="str">
        <x:f>IF(AND($H30="OK",$D$5="OK",AV$9&gt;=$C30,AV$9&lt;=$D30),IF($E30=1,3,IF($E30&gt;0,2,1)),"")</x:f>
      </x:c>
      <x:c r="AW30" s="23" t="str">
        <x:f>IF(AND($H30="OK",$D$5="OK",AW$9&gt;=$C30,AW$9&lt;=$D30),IF($E30=1,3,IF($E30&gt;0,2,1)),"")</x:f>
      </x:c>
      <x:c r="AX30" s="23" t="str">
        <x:f>IF(AND($H30="OK",$D$5="OK",AX$9&gt;=$C30,AX$9&lt;=$D30),IF($E30=1,3,IF($E30&gt;0,2,1)),"")</x:f>
      </x:c>
    </x:row>
    <x:row r="31" ht="30" customHeight="1">
      <x:c r="A31" s="8"/>
      <x:c r="B31" s="8"/>
      <x:c r="C31" s="11"/>
      <x:c r="D31" s="11"/>
      <x:c r="E31" s="12"/>
      <x:c r="F31" s="13" t="str">
        <x:f>IF(H31="OK",D31-C31+1,"")</x:f>
      </x:c>
      <x:c r="G31" s="10" t="str">
        <x:f>IF(H31="","",IF(H31&lt;&gt;"OK","Revisar datos",IF($D$5&lt;&gt;"OK","Revisar ajustes",IF(E31=1,"Terminada",IF(D31&lt;$B$5,"Atrasada",IF(E31&gt;0,"En curso","Pendiente"))))))</x:f>
      </x:c>
      <x:c r="H31" s="10" t="str">
        <x:f>IF(COUNTA(A31:E31)=0,"",IF(A31="","Falta actividad",IF(B31="","Falta responsable",IF(OR(C31="",D31=""),"Faltan fechas",IF(OR(NOT(ISNUMBER(C31)),NOT(ISNUMBER(D31))),"Fechas no válidas",IF(OR(C31&lt;DATE(2000,1,1),D31&gt;DATE(2099,12,31),C31&lt;&gt;INT(C31),D31&lt;&gt;INT(D31)),"Fechas no válidas",IF(D31&lt;C31,"Fin anterior al inicio",IF(OR(ISBLANK(E31),NOT(ISNUMBER(E31))),"Falta avance válido",IF(OR(E31&lt;0,E31&gt;1),"Avance fuera de rango","OK")))))))))</x:f>
      </x:c>
      <x:c r="I31" s="23" t="str">
        <x:f>IF(AND($H31="OK",$D$5="OK",I$9&gt;=$C31,I$9&lt;=$D31),IF($E31=1,3,IF($E31&gt;0,2,1)),"")</x:f>
      </x:c>
      <x:c r="J31" s="23" t="str">
        <x:f>IF(AND($H31="OK",$D$5="OK",J$9&gt;=$C31,J$9&lt;=$D31),IF($E31=1,3,IF($E31&gt;0,2,1)),"")</x:f>
      </x:c>
      <x:c r="K31" s="23" t="str">
        <x:f>IF(AND($H31="OK",$D$5="OK",K$9&gt;=$C31,K$9&lt;=$D31),IF($E31=1,3,IF($E31&gt;0,2,1)),"")</x:f>
      </x:c>
      <x:c r="L31" s="23" t="str">
        <x:f>IF(AND($H31="OK",$D$5="OK",L$9&gt;=$C31,L$9&lt;=$D31),IF($E31=1,3,IF($E31&gt;0,2,1)),"")</x:f>
      </x:c>
      <x:c r="M31" s="23" t="str">
        <x:f>IF(AND($H31="OK",$D$5="OK",M$9&gt;=$C31,M$9&lt;=$D31),IF($E31=1,3,IF($E31&gt;0,2,1)),"")</x:f>
      </x:c>
      <x:c r="N31" s="23" t="str">
        <x:f>IF(AND($H31="OK",$D$5="OK",N$9&gt;=$C31,N$9&lt;=$D31),IF($E31=1,3,IF($E31&gt;0,2,1)),"")</x:f>
      </x:c>
      <x:c r="O31" s="23" t="str">
        <x:f>IF(AND($H31="OK",$D$5="OK",O$9&gt;=$C31,O$9&lt;=$D31),IF($E31=1,3,IF($E31&gt;0,2,1)),"")</x:f>
      </x:c>
      <x:c r="P31" s="23" t="str">
        <x:f>IF(AND($H31="OK",$D$5="OK",P$9&gt;=$C31,P$9&lt;=$D31),IF($E31=1,3,IF($E31&gt;0,2,1)),"")</x:f>
      </x:c>
      <x:c r="Q31" s="23" t="str">
        <x:f>IF(AND($H31="OK",$D$5="OK",Q$9&gt;=$C31,Q$9&lt;=$D31),IF($E31=1,3,IF($E31&gt;0,2,1)),"")</x:f>
      </x:c>
      <x:c r="R31" s="23" t="str">
        <x:f>IF(AND($H31="OK",$D$5="OK",R$9&gt;=$C31,R$9&lt;=$D31),IF($E31=1,3,IF($E31&gt;0,2,1)),"")</x:f>
      </x:c>
      <x:c r="S31" s="23" t="str">
        <x:f>IF(AND($H31="OK",$D$5="OK",S$9&gt;=$C31,S$9&lt;=$D31),IF($E31=1,3,IF($E31&gt;0,2,1)),"")</x:f>
      </x:c>
      <x:c r="T31" s="23" t="str">
        <x:f>IF(AND($H31="OK",$D$5="OK",T$9&gt;=$C31,T$9&lt;=$D31),IF($E31=1,3,IF($E31&gt;0,2,1)),"")</x:f>
      </x:c>
      <x:c r="U31" s="23" t="str">
        <x:f>IF(AND($H31="OK",$D$5="OK",U$9&gt;=$C31,U$9&lt;=$D31),IF($E31=1,3,IF($E31&gt;0,2,1)),"")</x:f>
      </x:c>
      <x:c r="V31" s="23" t="str">
        <x:f>IF(AND($H31="OK",$D$5="OK",V$9&gt;=$C31,V$9&lt;=$D31),IF($E31=1,3,IF($E31&gt;0,2,1)),"")</x:f>
      </x:c>
      <x:c r="W31" s="23" t="str">
        <x:f>IF(AND($H31="OK",$D$5="OK",W$9&gt;=$C31,W$9&lt;=$D31),IF($E31=1,3,IF($E31&gt;0,2,1)),"")</x:f>
      </x:c>
      <x:c r="X31" s="23" t="str">
        <x:f>IF(AND($H31="OK",$D$5="OK",X$9&gt;=$C31,X$9&lt;=$D31),IF($E31=1,3,IF($E31&gt;0,2,1)),"")</x:f>
      </x:c>
      <x:c r="Y31" s="23" t="str">
        <x:f>IF(AND($H31="OK",$D$5="OK",Y$9&gt;=$C31,Y$9&lt;=$D31),IF($E31=1,3,IF($E31&gt;0,2,1)),"")</x:f>
      </x:c>
      <x:c r="Z31" s="23" t="str">
        <x:f>IF(AND($H31="OK",$D$5="OK",Z$9&gt;=$C31,Z$9&lt;=$D31),IF($E31=1,3,IF($E31&gt;0,2,1)),"")</x:f>
      </x:c>
      <x:c r="AA31" s="23" t="str">
        <x:f>IF(AND($H31="OK",$D$5="OK",AA$9&gt;=$C31,AA$9&lt;=$D31),IF($E31=1,3,IF($E31&gt;0,2,1)),"")</x:f>
      </x:c>
      <x:c r="AB31" s="23" t="str">
        <x:f>IF(AND($H31="OK",$D$5="OK",AB$9&gt;=$C31,AB$9&lt;=$D31),IF($E31=1,3,IF($E31&gt;0,2,1)),"")</x:f>
      </x:c>
      <x:c r="AC31" s="23" t="str">
        <x:f>IF(AND($H31="OK",$D$5="OK",AC$9&gt;=$C31,AC$9&lt;=$D31),IF($E31=1,3,IF($E31&gt;0,2,1)),"")</x:f>
      </x:c>
      <x:c r="AD31" s="23" t="str">
        <x:f>IF(AND($H31="OK",$D$5="OK",AD$9&gt;=$C31,AD$9&lt;=$D31),IF($E31=1,3,IF($E31&gt;0,2,1)),"")</x:f>
      </x:c>
      <x:c r="AE31" s="23" t="str">
        <x:f>IF(AND($H31="OK",$D$5="OK",AE$9&gt;=$C31,AE$9&lt;=$D31),IF($E31=1,3,IF($E31&gt;0,2,1)),"")</x:f>
      </x:c>
      <x:c r="AF31" s="23" t="str">
        <x:f>IF(AND($H31="OK",$D$5="OK",AF$9&gt;=$C31,AF$9&lt;=$D31),IF($E31=1,3,IF($E31&gt;0,2,1)),"")</x:f>
      </x:c>
      <x:c r="AG31" s="23" t="str">
        <x:f>IF(AND($H31="OK",$D$5="OK",AG$9&gt;=$C31,AG$9&lt;=$D31),IF($E31=1,3,IF($E31&gt;0,2,1)),"")</x:f>
      </x:c>
      <x:c r="AH31" s="23" t="str">
        <x:f>IF(AND($H31="OK",$D$5="OK",AH$9&gt;=$C31,AH$9&lt;=$D31),IF($E31=1,3,IF($E31&gt;0,2,1)),"")</x:f>
      </x:c>
      <x:c r="AI31" s="23" t="str">
        <x:f>IF(AND($H31="OK",$D$5="OK",AI$9&gt;=$C31,AI$9&lt;=$D31),IF($E31=1,3,IF($E31&gt;0,2,1)),"")</x:f>
      </x:c>
      <x:c r="AJ31" s="23" t="str">
        <x:f>IF(AND($H31="OK",$D$5="OK",AJ$9&gt;=$C31,AJ$9&lt;=$D31),IF($E31=1,3,IF($E31&gt;0,2,1)),"")</x:f>
      </x:c>
      <x:c r="AK31" s="23" t="str">
        <x:f>IF(AND($H31="OK",$D$5="OK",AK$9&gt;=$C31,AK$9&lt;=$D31),IF($E31=1,3,IF($E31&gt;0,2,1)),"")</x:f>
      </x:c>
      <x:c r="AL31" s="23" t="str">
        <x:f>IF(AND($H31="OK",$D$5="OK",AL$9&gt;=$C31,AL$9&lt;=$D31),IF($E31=1,3,IF($E31&gt;0,2,1)),"")</x:f>
      </x:c>
      <x:c r="AM31" s="23" t="str">
        <x:f>IF(AND($H31="OK",$D$5="OK",AM$9&gt;=$C31,AM$9&lt;=$D31),IF($E31=1,3,IF($E31&gt;0,2,1)),"")</x:f>
      </x:c>
      <x:c r="AN31" s="23" t="str">
        <x:f>IF(AND($H31="OK",$D$5="OK",AN$9&gt;=$C31,AN$9&lt;=$D31),IF($E31=1,3,IF($E31&gt;0,2,1)),"")</x:f>
      </x:c>
      <x:c r="AO31" s="23" t="str">
        <x:f>IF(AND($H31="OK",$D$5="OK",AO$9&gt;=$C31,AO$9&lt;=$D31),IF($E31=1,3,IF($E31&gt;0,2,1)),"")</x:f>
      </x:c>
      <x:c r="AP31" s="23" t="str">
        <x:f>IF(AND($H31="OK",$D$5="OK",AP$9&gt;=$C31,AP$9&lt;=$D31),IF($E31=1,3,IF($E31&gt;0,2,1)),"")</x:f>
      </x:c>
      <x:c r="AQ31" s="23" t="str">
        <x:f>IF(AND($H31="OK",$D$5="OK",AQ$9&gt;=$C31,AQ$9&lt;=$D31),IF($E31=1,3,IF($E31&gt;0,2,1)),"")</x:f>
      </x:c>
      <x:c r="AR31" s="23" t="str">
        <x:f>IF(AND($H31="OK",$D$5="OK",AR$9&gt;=$C31,AR$9&lt;=$D31),IF($E31=1,3,IF($E31&gt;0,2,1)),"")</x:f>
      </x:c>
      <x:c r="AS31" s="23" t="str">
        <x:f>IF(AND($H31="OK",$D$5="OK",AS$9&gt;=$C31,AS$9&lt;=$D31),IF($E31=1,3,IF($E31&gt;0,2,1)),"")</x:f>
      </x:c>
      <x:c r="AT31" s="23" t="str">
        <x:f>IF(AND($H31="OK",$D$5="OK",AT$9&gt;=$C31,AT$9&lt;=$D31),IF($E31=1,3,IF($E31&gt;0,2,1)),"")</x:f>
      </x:c>
      <x:c r="AU31" s="23" t="str">
        <x:f>IF(AND($H31="OK",$D$5="OK",AU$9&gt;=$C31,AU$9&lt;=$D31),IF($E31=1,3,IF($E31&gt;0,2,1)),"")</x:f>
      </x:c>
      <x:c r="AV31" s="23" t="str">
        <x:f>IF(AND($H31="OK",$D$5="OK",AV$9&gt;=$C31,AV$9&lt;=$D31),IF($E31=1,3,IF($E31&gt;0,2,1)),"")</x:f>
      </x:c>
      <x:c r="AW31" s="23" t="str">
        <x:f>IF(AND($H31="OK",$D$5="OK",AW$9&gt;=$C31,AW$9&lt;=$D31),IF($E31=1,3,IF($E31&gt;0,2,1)),"")</x:f>
      </x:c>
      <x:c r="AX31" s="23" t="str">
        <x:f>IF(AND($H31="OK",$D$5="OK",AX$9&gt;=$C31,AX$9&lt;=$D31),IF($E31=1,3,IF($E31&gt;0,2,1)),"")</x:f>
      </x:c>
    </x:row>
    <x:row r="32" ht="30" customHeight="1">
      <x:c r="A32" s="8"/>
      <x:c r="B32" s="8"/>
      <x:c r="C32" s="11"/>
      <x:c r="D32" s="11"/>
      <x:c r="E32" s="12"/>
      <x:c r="F32" s="13" t="str">
        <x:f>IF(H32="OK",D32-C32+1,"")</x:f>
      </x:c>
      <x:c r="G32" s="10" t="str">
        <x:f>IF(H32="","",IF(H32&lt;&gt;"OK","Revisar datos",IF($D$5&lt;&gt;"OK","Revisar ajustes",IF(E32=1,"Terminada",IF(D32&lt;$B$5,"Atrasada",IF(E32&gt;0,"En curso","Pendiente"))))))</x:f>
      </x:c>
      <x:c r="H32" s="10" t="str">
        <x:f>IF(COUNTA(A32:E32)=0,"",IF(A32="","Falta actividad",IF(B32="","Falta responsable",IF(OR(C32="",D32=""),"Faltan fechas",IF(OR(NOT(ISNUMBER(C32)),NOT(ISNUMBER(D32))),"Fechas no válidas",IF(OR(C32&lt;DATE(2000,1,1),D32&gt;DATE(2099,12,31),C32&lt;&gt;INT(C32),D32&lt;&gt;INT(D32)),"Fechas no válidas",IF(D32&lt;C32,"Fin anterior al inicio",IF(OR(ISBLANK(E32),NOT(ISNUMBER(E32))),"Falta avance válido",IF(OR(E32&lt;0,E32&gt;1),"Avance fuera de rango","OK")))))))))</x:f>
      </x:c>
      <x:c r="I32" s="23" t="str">
        <x:f>IF(AND($H32="OK",$D$5="OK",I$9&gt;=$C32,I$9&lt;=$D32),IF($E32=1,3,IF($E32&gt;0,2,1)),"")</x:f>
      </x:c>
      <x:c r="J32" s="23" t="str">
        <x:f>IF(AND($H32="OK",$D$5="OK",J$9&gt;=$C32,J$9&lt;=$D32),IF($E32=1,3,IF($E32&gt;0,2,1)),"")</x:f>
      </x:c>
      <x:c r="K32" s="23" t="str">
        <x:f>IF(AND($H32="OK",$D$5="OK",K$9&gt;=$C32,K$9&lt;=$D32),IF($E32=1,3,IF($E32&gt;0,2,1)),"")</x:f>
      </x:c>
      <x:c r="L32" s="23" t="str">
        <x:f>IF(AND($H32="OK",$D$5="OK",L$9&gt;=$C32,L$9&lt;=$D32),IF($E32=1,3,IF($E32&gt;0,2,1)),"")</x:f>
      </x:c>
      <x:c r="M32" s="23" t="str">
        <x:f>IF(AND($H32="OK",$D$5="OK",M$9&gt;=$C32,M$9&lt;=$D32),IF($E32=1,3,IF($E32&gt;0,2,1)),"")</x:f>
      </x:c>
      <x:c r="N32" s="23" t="str">
        <x:f>IF(AND($H32="OK",$D$5="OK",N$9&gt;=$C32,N$9&lt;=$D32),IF($E32=1,3,IF($E32&gt;0,2,1)),"")</x:f>
      </x:c>
      <x:c r="O32" s="23" t="str">
        <x:f>IF(AND($H32="OK",$D$5="OK",O$9&gt;=$C32,O$9&lt;=$D32),IF($E32=1,3,IF($E32&gt;0,2,1)),"")</x:f>
      </x:c>
      <x:c r="P32" s="23" t="str">
        <x:f>IF(AND($H32="OK",$D$5="OK",P$9&gt;=$C32,P$9&lt;=$D32),IF($E32=1,3,IF($E32&gt;0,2,1)),"")</x:f>
      </x:c>
      <x:c r="Q32" s="23" t="str">
        <x:f>IF(AND($H32="OK",$D$5="OK",Q$9&gt;=$C32,Q$9&lt;=$D32),IF($E32=1,3,IF($E32&gt;0,2,1)),"")</x:f>
      </x:c>
      <x:c r="R32" s="23" t="str">
        <x:f>IF(AND($H32="OK",$D$5="OK",R$9&gt;=$C32,R$9&lt;=$D32),IF($E32=1,3,IF($E32&gt;0,2,1)),"")</x:f>
      </x:c>
      <x:c r="S32" s="23" t="str">
        <x:f>IF(AND($H32="OK",$D$5="OK",S$9&gt;=$C32,S$9&lt;=$D32),IF($E32=1,3,IF($E32&gt;0,2,1)),"")</x:f>
      </x:c>
      <x:c r="T32" s="23" t="str">
        <x:f>IF(AND($H32="OK",$D$5="OK",T$9&gt;=$C32,T$9&lt;=$D32),IF($E32=1,3,IF($E32&gt;0,2,1)),"")</x:f>
      </x:c>
      <x:c r="U32" s="23" t="str">
        <x:f>IF(AND($H32="OK",$D$5="OK",U$9&gt;=$C32,U$9&lt;=$D32),IF($E32=1,3,IF($E32&gt;0,2,1)),"")</x:f>
      </x:c>
      <x:c r="V32" s="23" t="str">
        <x:f>IF(AND($H32="OK",$D$5="OK",V$9&gt;=$C32,V$9&lt;=$D32),IF($E32=1,3,IF($E32&gt;0,2,1)),"")</x:f>
      </x:c>
      <x:c r="W32" s="23" t="str">
        <x:f>IF(AND($H32="OK",$D$5="OK",W$9&gt;=$C32,W$9&lt;=$D32),IF($E32=1,3,IF($E32&gt;0,2,1)),"")</x:f>
      </x:c>
      <x:c r="X32" s="23" t="str">
        <x:f>IF(AND($H32="OK",$D$5="OK",X$9&gt;=$C32,X$9&lt;=$D32),IF($E32=1,3,IF($E32&gt;0,2,1)),"")</x:f>
      </x:c>
      <x:c r="Y32" s="23" t="str">
        <x:f>IF(AND($H32="OK",$D$5="OK",Y$9&gt;=$C32,Y$9&lt;=$D32),IF($E32=1,3,IF($E32&gt;0,2,1)),"")</x:f>
      </x:c>
      <x:c r="Z32" s="23" t="str">
        <x:f>IF(AND($H32="OK",$D$5="OK",Z$9&gt;=$C32,Z$9&lt;=$D32),IF($E32=1,3,IF($E32&gt;0,2,1)),"")</x:f>
      </x:c>
      <x:c r="AA32" s="23" t="str">
        <x:f>IF(AND($H32="OK",$D$5="OK",AA$9&gt;=$C32,AA$9&lt;=$D32),IF($E32=1,3,IF($E32&gt;0,2,1)),"")</x:f>
      </x:c>
      <x:c r="AB32" s="23" t="str">
        <x:f>IF(AND($H32="OK",$D$5="OK",AB$9&gt;=$C32,AB$9&lt;=$D32),IF($E32=1,3,IF($E32&gt;0,2,1)),"")</x:f>
      </x:c>
      <x:c r="AC32" s="23" t="str">
        <x:f>IF(AND($H32="OK",$D$5="OK",AC$9&gt;=$C32,AC$9&lt;=$D32),IF($E32=1,3,IF($E32&gt;0,2,1)),"")</x:f>
      </x:c>
      <x:c r="AD32" s="23" t="str">
        <x:f>IF(AND($H32="OK",$D$5="OK",AD$9&gt;=$C32,AD$9&lt;=$D32),IF($E32=1,3,IF($E32&gt;0,2,1)),"")</x:f>
      </x:c>
      <x:c r="AE32" s="23" t="str">
        <x:f>IF(AND($H32="OK",$D$5="OK",AE$9&gt;=$C32,AE$9&lt;=$D32),IF($E32=1,3,IF($E32&gt;0,2,1)),"")</x:f>
      </x:c>
      <x:c r="AF32" s="23" t="str">
        <x:f>IF(AND($H32="OK",$D$5="OK",AF$9&gt;=$C32,AF$9&lt;=$D32),IF($E32=1,3,IF($E32&gt;0,2,1)),"")</x:f>
      </x:c>
      <x:c r="AG32" s="23" t="str">
        <x:f>IF(AND($H32="OK",$D$5="OK",AG$9&gt;=$C32,AG$9&lt;=$D32),IF($E32=1,3,IF($E32&gt;0,2,1)),"")</x:f>
      </x:c>
      <x:c r="AH32" s="23" t="str">
        <x:f>IF(AND($H32="OK",$D$5="OK",AH$9&gt;=$C32,AH$9&lt;=$D32),IF($E32=1,3,IF($E32&gt;0,2,1)),"")</x:f>
      </x:c>
      <x:c r="AI32" s="23" t="str">
        <x:f>IF(AND($H32="OK",$D$5="OK",AI$9&gt;=$C32,AI$9&lt;=$D32),IF($E32=1,3,IF($E32&gt;0,2,1)),"")</x:f>
      </x:c>
      <x:c r="AJ32" s="23" t="str">
        <x:f>IF(AND($H32="OK",$D$5="OK",AJ$9&gt;=$C32,AJ$9&lt;=$D32),IF($E32=1,3,IF($E32&gt;0,2,1)),"")</x:f>
      </x:c>
      <x:c r="AK32" s="23" t="str">
        <x:f>IF(AND($H32="OK",$D$5="OK",AK$9&gt;=$C32,AK$9&lt;=$D32),IF($E32=1,3,IF($E32&gt;0,2,1)),"")</x:f>
      </x:c>
      <x:c r="AL32" s="23" t="str">
        <x:f>IF(AND($H32="OK",$D$5="OK",AL$9&gt;=$C32,AL$9&lt;=$D32),IF($E32=1,3,IF($E32&gt;0,2,1)),"")</x:f>
      </x:c>
      <x:c r="AM32" s="23" t="str">
        <x:f>IF(AND($H32="OK",$D$5="OK",AM$9&gt;=$C32,AM$9&lt;=$D32),IF($E32=1,3,IF($E32&gt;0,2,1)),"")</x:f>
      </x:c>
      <x:c r="AN32" s="23" t="str">
        <x:f>IF(AND($H32="OK",$D$5="OK",AN$9&gt;=$C32,AN$9&lt;=$D32),IF($E32=1,3,IF($E32&gt;0,2,1)),"")</x:f>
      </x:c>
      <x:c r="AO32" s="23" t="str">
        <x:f>IF(AND($H32="OK",$D$5="OK",AO$9&gt;=$C32,AO$9&lt;=$D32),IF($E32=1,3,IF($E32&gt;0,2,1)),"")</x:f>
      </x:c>
      <x:c r="AP32" s="23" t="str">
        <x:f>IF(AND($H32="OK",$D$5="OK",AP$9&gt;=$C32,AP$9&lt;=$D32),IF($E32=1,3,IF($E32&gt;0,2,1)),"")</x:f>
      </x:c>
      <x:c r="AQ32" s="23" t="str">
        <x:f>IF(AND($H32="OK",$D$5="OK",AQ$9&gt;=$C32,AQ$9&lt;=$D32),IF($E32=1,3,IF($E32&gt;0,2,1)),"")</x:f>
      </x:c>
      <x:c r="AR32" s="23" t="str">
        <x:f>IF(AND($H32="OK",$D$5="OK",AR$9&gt;=$C32,AR$9&lt;=$D32),IF($E32=1,3,IF($E32&gt;0,2,1)),"")</x:f>
      </x:c>
      <x:c r="AS32" s="23" t="str">
        <x:f>IF(AND($H32="OK",$D$5="OK",AS$9&gt;=$C32,AS$9&lt;=$D32),IF($E32=1,3,IF($E32&gt;0,2,1)),"")</x:f>
      </x:c>
      <x:c r="AT32" s="23" t="str">
        <x:f>IF(AND($H32="OK",$D$5="OK",AT$9&gt;=$C32,AT$9&lt;=$D32),IF($E32=1,3,IF($E32&gt;0,2,1)),"")</x:f>
      </x:c>
      <x:c r="AU32" s="23" t="str">
        <x:f>IF(AND($H32="OK",$D$5="OK",AU$9&gt;=$C32,AU$9&lt;=$D32),IF($E32=1,3,IF($E32&gt;0,2,1)),"")</x:f>
      </x:c>
      <x:c r="AV32" s="23" t="str">
        <x:f>IF(AND($H32="OK",$D$5="OK",AV$9&gt;=$C32,AV$9&lt;=$D32),IF($E32=1,3,IF($E32&gt;0,2,1)),"")</x:f>
      </x:c>
      <x:c r="AW32" s="23" t="str">
        <x:f>IF(AND($H32="OK",$D$5="OK",AW$9&gt;=$C32,AW$9&lt;=$D32),IF($E32=1,3,IF($E32&gt;0,2,1)),"")</x:f>
      </x:c>
      <x:c r="AX32" s="23" t="str">
        <x:f>IF(AND($H32="OK",$D$5="OK",AX$9&gt;=$C32,AX$9&lt;=$D32),IF($E32=1,3,IF($E32&gt;0,2,1)),"")</x:f>
      </x:c>
    </x:row>
    <x:row r="33" ht="30" customHeight="1">
      <x:c r="A33" s="8"/>
      <x:c r="B33" s="8"/>
      <x:c r="C33" s="11"/>
      <x:c r="D33" s="11"/>
      <x:c r="E33" s="12"/>
      <x:c r="F33" s="13" t="str">
        <x:f>IF(H33="OK",D33-C33+1,"")</x:f>
      </x:c>
      <x:c r="G33" s="10" t="str">
        <x:f>IF(H33="","",IF(H33&lt;&gt;"OK","Revisar datos",IF($D$5&lt;&gt;"OK","Revisar ajustes",IF(E33=1,"Terminada",IF(D33&lt;$B$5,"Atrasada",IF(E33&gt;0,"En curso","Pendiente"))))))</x:f>
      </x:c>
      <x:c r="H33" s="10" t="str">
        <x:f>IF(COUNTA(A33:E33)=0,"",IF(A33="","Falta actividad",IF(B33="","Falta responsable",IF(OR(C33="",D33=""),"Faltan fechas",IF(OR(NOT(ISNUMBER(C33)),NOT(ISNUMBER(D33))),"Fechas no válidas",IF(OR(C33&lt;DATE(2000,1,1),D33&gt;DATE(2099,12,31),C33&lt;&gt;INT(C33),D33&lt;&gt;INT(D33)),"Fechas no válidas",IF(D33&lt;C33,"Fin anterior al inicio",IF(OR(ISBLANK(E33),NOT(ISNUMBER(E33))),"Falta avance válido",IF(OR(E33&lt;0,E33&gt;1),"Avance fuera de rango","OK")))))))))</x:f>
      </x:c>
      <x:c r="I33" s="23" t="str">
        <x:f>IF(AND($H33="OK",$D$5="OK",I$9&gt;=$C33,I$9&lt;=$D33),IF($E33=1,3,IF($E33&gt;0,2,1)),"")</x:f>
      </x:c>
      <x:c r="J33" s="23" t="str">
        <x:f>IF(AND($H33="OK",$D$5="OK",J$9&gt;=$C33,J$9&lt;=$D33),IF($E33=1,3,IF($E33&gt;0,2,1)),"")</x:f>
      </x:c>
      <x:c r="K33" s="23" t="str">
        <x:f>IF(AND($H33="OK",$D$5="OK",K$9&gt;=$C33,K$9&lt;=$D33),IF($E33=1,3,IF($E33&gt;0,2,1)),"")</x:f>
      </x:c>
      <x:c r="L33" s="23" t="str">
        <x:f>IF(AND($H33="OK",$D$5="OK",L$9&gt;=$C33,L$9&lt;=$D33),IF($E33=1,3,IF($E33&gt;0,2,1)),"")</x:f>
      </x:c>
      <x:c r="M33" s="23" t="str">
        <x:f>IF(AND($H33="OK",$D$5="OK",M$9&gt;=$C33,M$9&lt;=$D33),IF($E33=1,3,IF($E33&gt;0,2,1)),"")</x:f>
      </x:c>
      <x:c r="N33" s="23" t="str">
        <x:f>IF(AND($H33="OK",$D$5="OK",N$9&gt;=$C33,N$9&lt;=$D33),IF($E33=1,3,IF($E33&gt;0,2,1)),"")</x:f>
      </x:c>
      <x:c r="O33" s="23" t="str">
        <x:f>IF(AND($H33="OK",$D$5="OK",O$9&gt;=$C33,O$9&lt;=$D33),IF($E33=1,3,IF($E33&gt;0,2,1)),"")</x:f>
      </x:c>
      <x:c r="P33" s="23" t="str">
        <x:f>IF(AND($H33="OK",$D$5="OK",P$9&gt;=$C33,P$9&lt;=$D33),IF($E33=1,3,IF($E33&gt;0,2,1)),"")</x:f>
      </x:c>
      <x:c r="Q33" s="23" t="str">
        <x:f>IF(AND($H33="OK",$D$5="OK",Q$9&gt;=$C33,Q$9&lt;=$D33),IF($E33=1,3,IF($E33&gt;0,2,1)),"")</x:f>
      </x:c>
      <x:c r="R33" s="23" t="str">
        <x:f>IF(AND($H33="OK",$D$5="OK",R$9&gt;=$C33,R$9&lt;=$D33),IF($E33=1,3,IF($E33&gt;0,2,1)),"")</x:f>
      </x:c>
      <x:c r="S33" s="23" t="str">
        <x:f>IF(AND($H33="OK",$D$5="OK",S$9&gt;=$C33,S$9&lt;=$D33),IF($E33=1,3,IF($E33&gt;0,2,1)),"")</x:f>
      </x:c>
      <x:c r="T33" s="23" t="str">
        <x:f>IF(AND($H33="OK",$D$5="OK",T$9&gt;=$C33,T$9&lt;=$D33),IF($E33=1,3,IF($E33&gt;0,2,1)),"")</x:f>
      </x:c>
      <x:c r="U33" s="23" t="str">
        <x:f>IF(AND($H33="OK",$D$5="OK",U$9&gt;=$C33,U$9&lt;=$D33),IF($E33=1,3,IF($E33&gt;0,2,1)),"")</x:f>
      </x:c>
      <x:c r="V33" s="23" t="str">
        <x:f>IF(AND($H33="OK",$D$5="OK",V$9&gt;=$C33,V$9&lt;=$D33),IF($E33=1,3,IF($E33&gt;0,2,1)),"")</x:f>
      </x:c>
      <x:c r="W33" s="23" t="str">
        <x:f>IF(AND($H33="OK",$D$5="OK",W$9&gt;=$C33,W$9&lt;=$D33),IF($E33=1,3,IF($E33&gt;0,2,1)),"")</x:f>
      </x:c>
      <x:c r="X33" s="23" t="str">
        <x:f>IF(AND($H33="OK",$D$5="OK",X$9&gt;=$C33,X$9&lt;=$D33),IF($E33=1,3,IF($E33&gt;0,2,1)),"")</x:f>
      </x:c>
      <x:c r="Y33" s="23" t="str">
        <x:f>IF(AND($H33="OK",$D$5="OK",Y$9&gt;=$C33,Y$9&lt;=$D33),IF($E33=1,3,IF($E33&gt;0,2,1)),"")</x:f>
      </x:c>
      <x:c r="Z33" s="23" t="str">
        <x:f>IF(AND($H33="OK",$D$5="OK",Z$9&gt;=$C33,Z$9&lt;=$D33),IF($E33=1,3,IF($E33&gt;0,2,1)),"")</x:f>
      </x:c>
      <x:c r="AA33" s="23" t="str">
        <x:f>IF(AND($H33="OK",$D$5="OK",AA$9&gt;=$C33,AA$9&lt;=$D33),IF($E33=1,3,IF($E33&gt;0,2,1)),"")</x:f>
      </x:c>
      <x:c r="AB33" s="23" t="str">
        <x:f>IF(AND($H33="OK",$D$5="OK",AB$9&gt;=$C33,AB$9&lt;=$D33),IF($E33=1,3,IF($E33&gt;0,2,1)),"")</x:f>
      </x:c>
      <x:c r="AC33" s="23" t="str">
        <x:f>IF(AND($H33="OK",$D$5="OK",AC$9&gt;=$C33,AC$9&lt;=$D33),IF($E33=1,3,IF($E33&gt;0,2,1)),"")</x:f>
      </x:c>
      <x:c r="AD33" s="23" t="str">
        <x:f>IF(AND($H33="OK",$D$5="OK",AD$9&gt;=$C33,AD$9&lt;=$D33),IF($E33=1,3,IF($E33&gt;0,2,1)),"")</x:f>
      </x:c>
      <x:c r="AE33" s="23" t="str">
        <x:f>IF(AND($H33="OK",$D$5="OK",AE$9&gt;=$C33,AE$9&lt;=$D33),IF($E33=1,3,IF($E33&gt;0,2,1)),"")</x:f>
      </x:c>
      <x:c r="AF33" s="23" t="str">
        <x:f>IF(AND($H33="OK",$D$5="OK",AF$9&gt;=$C33,AF$9&lt;=$D33),IF($E33=1,3,IF($E33&gt;0,2,1)),"")</x:f>
      </x:c>
      <x:c r="AG33" s="23" t="str">
        <x:f>IF(AND($H33="OK",$D$5="OK",AG$9&gt;=$C33,AG$9&lt;=$D33),IF($E33=1,3,IF($E33&gt;0,2,1)),"")</x:f>
      </x:c>
      <x:c r="AH33" s="23" t="str">
        <x:f>IF(AND($H33="OK",$D$5="OK",AH$9&gt;=$C33,AH$9&lt;=$D33),IF($E33=1,3,IF($E33&gt;0,2,1)),"")</x:f>
      </x:c>
      <x:c r="AI33" s="23" t="str">
        <x:f>IF(AND($H33="OK",$D$5="OK",AI$9&gt;=$C33,AI$9&lt;=$D33),IF($E33=1,3,IF($E33&gt;0,2,1)),"")</x:f>
      </x:c>
      <x:c r="AJ33" s="23" t="str">
        <x:f>IF(AND($H33="OK",$D$5="OK",AJ$9&gt;=$C33,AJ$9&lt;=$D33),IF($E33=1,3,IF($E33&gt;0,2,1)),"")</x:f>
      </x:c>
      <x:c r="AK33" s="23" t="str">
        <x:f>IF(AND($H33="OK",$D$5="OK",AK$9&gt;=$C33,AK$9&lt;=$D33),IF($E33=1,3,IF($E33&gt;0,2,1)),"")</x:f>
      </x:c>
      <x:c r="AL33" s="23" t="str">
        <x:f>IF(AND($H33="OK",$D$5="OK",AL$9&gt;=$C33,AL$9&lt;=$D33),IF($E33=1,3,IF($E33&gt;0,2,1)),"")</x:f>
      </x:c>
      <x:c r="AM33" s="23" t="str">
        <x:f>IF(AND($H33="OK",$D$5="OK",AM$9&gt;=$C33,AM$9&lt;=$D33),IF($E33=1,3,IF($E33&gt;0,2,1)),"")</x:f>
      </x:c>
      <x:c r="AN33" s="23" t="str">
        <x:f>IF(AND($H33="OK",$D$5="OK",AN$9&gt;=$C33,AN$9&lt;=$D33),IF($E33=1,3,IF($E33&gt;0,2,1)),"")</x:f>
      </x:c>
      <x:c r="AO33" s="23" t="str">
        <x:f>IF(AND($H33="OK",$D$5="OK",AO$9&gt;=$C33,AO$9&lt;=$D33),IF($E33=1,3,IF($E33&gt;0,2,1)),"")</x:f>
      </x:c>
      <x:c r="AP33" s="23" t="str">
        <x:f>IF(AND($H33="OK",$D$5="OK",AP$9&gt;=$C33,AP$9&lt;=$D33),IF($E33=1,3,IF($E33&gt;0,2,1)),"")</x:f>
      </x:c>
      <x:c r="AQ33" s="23" t="str">
        <x:f>IF(AND($H33="OK",$D$5="OK",AQ$9&gt;=$C33,AQ$9&lt;=$D33),IF($E33=1,3,IF($E33&gt;0,2,1)),"")</x:f>
      </x:c>
      <x:c r="AR33" s="23" t="str">
        <x:f>IF(AND($H33="OK",$D$5="OK",AR$9&gt;=$C33,AR$9&lt;=$D33),IF($E33=1,3,IF($E33&gt;0,2,1)),"")</x:f>
      </x:c>
      <x:c r="AS33" s="23" t="str">
        <x:f>IF(AND($H33="OK",$D$5="OK",AS$9&gt;=$C33,AS$9&lt;=$D33),IF($E33=1,3,IF($E33&gt;0,2,1)),"")</x:f>
      </x:c>
      <x:c r="AT33" s="23" t="str">
        <x:f>IF(AND($H33="OK",$D$5="OK",AT$9&gt;=$C33,AT$9&lt;=$D33),IF($E33=1,3,IF($E33&gt;0,2,1)),"")</x:f>
      </x:c>
      <x:c r="AU33" s="23" t="str">
        <x:f>IF(AND($H33="OK",$D$5="OK",AU$9&gt;=$C33,AU$9&lt;=$D33),IF($E33=1,3,IF($E33&gt;0,2,1)),"")</x:f>
      </x:c>
      <x:c r="AV33" s="23" t="str">
        <x:f>IF(AND($H33="OK",$D$5="OK",AV$9&gt;=$C33,AV$9&lt;=$D33),IF($E33=1,3,IF($E33&gt;0,2,1)),"")</x:f>
      </x:c>
      <x:c r="AW33" s="23" t="str">
        <x:f>IF(AND($H33="OK",$D$5="OK",AW$9&gt;=$C33,AW$9&lt;=$D33),IF($E33=1,3,IF($E33&gt;0,2,1)),"")</x:f>
      </x:c>
      <x:c r="AX33" s="23" t="str">
        <x:f>IF(AND($H33="OK",$D$5="OK",AX$9&gt;=$C33,AX$9&lt;=$D33),IF($E33=1,3,IF($E33&gt;0,2,1)),"")</x:f>
      </x:c>
    </x:row>
    <x:row r="34" ht="30" customHeight="1">
      <x:c r="A34" s="8"/>
      <x:c r="B34" s="8"/>
      <x:c r="C34" s="11"/>
      <x:c r="D34" s="11"/>
      <x:c r="E34" s="12"/>
      <x:c r="F34" s="13" t="str">
        <x:f>IF(H34="OK",D34-C34+1,"")</x:f>
      </x:c>
      <x:c r="G34" s="10" t="str">
        <x:f>IF(H34="","",IF(H34&lt;&gt;"OK","Revisar datos",IF($D$5&lt;&gt;"OK","Revisar ajustes",IF(E34=1,"Terminada",IF(D34&lt;$B$5,"Atrasada",IF(E34&gt;0,"En curso","Pendiente"))))))</x:f>
      </x:c>
      <x:c r="H34" s="10" t="str">
        <x:f>IF(COUNTA(A34:E34)=0,"",IF(A34="","Falta actividad",IF(B34="","Falta responsable",IF(OR(C34="",D34=""),"Faltan fechas",IF(OR(NOT(ISNUMBER(C34)),NOT(ISNUMBER(D34))),"Fechas no válidas",IF(OR(C34&lt;DATE(2000,1,1),D34&gt;DATE(2099,12,31),C34&lt;&gt;INT(C34),D34&lt;&gt;INT(D34)),"Fechas no válidas",IF(D34&lt;C34,"Fin anterior al inicio",IF(OR(ISBLANK(E34),NOT(ISNUMBER(E34))),"Falta avance válido",IF(OR(E34&lt;0,E34&gt;1),"Avance fuera de rango","OK")))))))))</x:f>
      </x:c>
      <x:c r="I34" s="23" t="str">
        <x:f>IF(AND($H34="OK",$D$5="OK",I$9&gt;=$C34,I$9&lt;=$D34),IF($E34=1,3,IF($E34&gt;0,2,1)),"")</x:f>
      </x:c>
      <x:c r="J34" s="23" t="str">
        <x:f>IF(AND($H34="OK",$D$5="OK",J$9&gt;=$C34,J$9&lt;=$D34),IF($E34=1,3,IF($E34&gt;0,2,1)),"")</x:f>
      </x:c>
      <x:c r="K34" s="23" t="str">
        <x:f>IF(AND($H34="OK",$D$5="OK",K$9&gt;=$C34,K$9&lt;=$D34),IF($E34=1,3,IF($E34&gt;0,2,1)),"")</x:f>
      </x:c>
      <x:c r="L34" s="23" t="str">
        <x:f>IF(AND($H34="OK",$D$5="OK",L$9&gt;=$C34,L$9&lt;=$D34),IF($E34=1,3,IF($E34&gt;0,2,1)),"")</x:f>
      </x:c>
      <x:c r="M34" s="23" t="str">
        <x:f>IF(AND($H34="OK",$D$5="OK",M$9&gt;=$C34,M$9&lt;=$D34),IF($E34=1,3,IF($E34&gt;0,2,1)),"")</x:f>
      </x:c>
      <x:c r="N34" s="23" t="str">
        <x:f>IF(AND($H34="OK",$D$5="OK",N$9&gt;=$C34,N$9&lt;=$D34),IF($E34=1,3,IF($E34&gt;0,2,1)),"")</x:f>
      </x:c>
      <x:c r="O34" s="23" t="str">
        <x:f>IF(AND($H34="OK",$D$5="OK",O$9&gt;=$C34,O$9&lt;=$D34),IF($E34=1,3,IF($E34&gt;0,2,1)),"")</x:f>
      </x:c>
      <x:c r="P34" s="23" t="str">
        <x:f>IF(AND($H34="OK",$D$5="OK",P$9&gt;=$C34,P$9&lt;=$D34),IF($E34=1,3,IF($E34&gt;0,2,1)),"")</x:f>
      </x:c>
      <x:c r="Q34" s="23" t="str">
        <x:f>IF(AND($H34="OK",$D$5="OK",Q$9&gt;=$C34,Q$9&lt;=$D34),IF($E34=1,3,IF($E34&gt;0,2,1)),"")</x:f>
      </x:c>
      <x:c r="R34" s="23" t="str">
        <x:f>IF(AND($H34="OK",$D$5="OK",R$9&gt;=$C34,R$9&lt;=$D34),IF($E34=1,3,IF($E34&gt;0,2,1)),"")</x:f>
      </x:c>
      <x:c r="S34" s="23" t="str">
        <x:f>IF(AND($H34="OK",$D$5="OK",S$9&gt;=$C34,S$9&lt;=$D34),IF($E34=1,3,IF($E34&gt;0,2,1)),"")</x:f>
      </x:c>
      <x:c r="T34" s="23" t="str">
        <x:f>IF(AND($H34="OK",$D$5="OK",T$9&gt;=$C34,T$9&lt;=$D34),IF($E34=1,3,IF($E34&gt;0,2,1)),"")</x:f>
      </x:c>
      <x:c r="U34" s="23" t="str">
        <x:f>IF(AND($H34="OK",$D$5="OK",U$9&gt;=$C34,U$9&lt;=$D34),IF($E34=1,3,IF($E34&gt;0,2,1)),"")</x:f>
      </x:c>
      <x:c r="V34" s="23" t="str">
        <x:f>IF(AND($H34="OK",$D$5="OK",V$9&gt;=$C34,V$9&lt;=$D34),IF($E34=1,3,IF($E34&gt;0,2,1)),"")</x:f>
      </x:c>
      <x:c r="W34" s="23" t="str">
        <x:f>IF(AND($H34="OK",$D$5="OK",W$9&gt;=$C34,W$9&lt;=$D34),IF($E34=1,3,IF($E34&gt;0,2,1)),"")</x:f>
      </x:c>
      <x:c r="X34" s="23" t="str">
        <x:f>IF(AND($H34="OK",$D$5="OK",X$9&gt;=$C34,X$9&lt;=$D34),IF($E34=1,3,IF($E34&gt;0,2,1)),"")</x:f>
      </x:c>
      <x:c r="Y34" s="23" t="str">
        <x:f>IF(AND($H34="OK",$D$5="OK",Y$9&gt;=$C34,Y$9&lt;=$D34),IF($E34=1,3,IF($E34&gt;0,2,1)),"")</x:f>
      </x:c>
      <x:c r="Z34" s="23" t="str">
        <x:f>IF(AND($H34="OK",$D$5="OK",Z$9&gt;=$C34,Z$9&lt;=$D34),IF($E34=1,3,IF($E34&gt;0,2,1)),"")</x:f>
      </x:c>
      <x:c r="AA34" s="23" t="str">
        <x:f>IF(AND($H34="OK",$D$5="OK",AA$9&gt;=$C34,AA$9&lt;=$D34),IF($E34=1,3,IF($E34&gt;0,2,1)),"")</x:f>
      </x:c>
      <x:c r="AB34" s="23" t="str">
        <x:f>IF(AND($H34="OK",$D$5="OK",AB$9&gt;=$C34,AB$9&lt;=$D34),IF($E34=1,3,IF($E34&gt;0,2,1)),"")</x:f>
      </x:c>
      <x:c r="AC34" s="23" t="str">
        <x:f>IF(AND($H34="OK",$D$5="OK",AC$9&gt;=$C34,AC$9&lt;=$D34),IF($E34=1,3,IF($E34&gt;0,2,1)),"")</x:f>
      </x:c>
      <x:c r="AD34" s="23" t="str">
        <x:f>IF(AND($H34="OK",$D$5="OK",AD$9&gt;=$C34,AD$9&lt;=$D34),IF($E34=1,3,IF($E34&gt;0,2,1)),"")</x:f>
      </x:c>
      <x:c r="AE34" s="23" t="str">
        <x:f>IF(AND($H34="OK",$D$5="OK",AE$9&gt;=$C34,AE$9&lt;=$D34),IF($E34=1,3,IF($E34&gt;0,2,1)),"")</x:f>
      </x:c>
      <x:c r="AF34" s="23" t="str">
        <x:f>IF(AND($H34="OK",$D$5="OK",AF$9&gt;=$C34,AF$9&lt;=$D34),IF($E34=1,3,IF($E34&gt;0,2,1)),"")</x:f>
      </x:c>
      <x:c r="AG34" s="23" t="str">
        <x:f>IF(AND($H34="OK",$D$5="OK",AG$9&gt;=$C34,AG$9&lt;=$D34),IF($E34=1,3,IF($E34&gt;0,2,1)),"")</x:f>
      </x:c>
      <x:c r="AH34" s="23" t="str">
        <x:f>IF(AND($H34="OK",$D$5="OK",AH$9&gt;=$C34,AH$9&lt;=$D34),IF($E34=1,3,IF($E34&gt;0,2,1)),"")</x:f>
      </x:c>
      <x:c r="AI34" s="23" t="str">
        <x:f>IF(AND($H34="OK",$D$5="OK",AI$9&gt;=$C34,AI$9&lt;=$D34),IF($E34=1,3,IF($E34&gt;0,2,1)),"")</x:f>
      </x:c>
      <x:c r="AJ34" s="23" t="str">
        <x:f>IF(AND($H34="OK",$D$5="OK",AJ$9&gt;=$C34,AJ$9&lt;=$D34),IF($E34=1,3,IF($E34&gt;0,2,1)),"")</x:f>
      </x:c>
      <x:c r="AK34" s="23" t="str">
        <x:f>IF(AND($H34="OK",$D$5="OK",AK$9&gt;=$C34,AK$9&lt;=$D34),IF($E34=1,3,IF($E34&gt;0,2,1)),"")</x:f>
      </x:c>
      <x:c r="AL34" s="23" t="str">
        <x:f>IF(AND($H34="OK",$D$5="OK",AL$9&gt;=$C34,AL$9&lt;=$D34),IF($E34=1,3,IF($E34&gt;0,2,1)),"")</x:f>
      </x:c>
      <x:c r="AM34" s="23" t="str">
        <x:f>IF(AND($H34="OK",$D$5="OK",AM$9&gt;=$C34,AM$9&lt;=$D34),IF($E34=1,3,IF($E34&gt;0,2,1)),"")</x:f>
      </x:c>
      <x:c r="AN34" s="23" t="str">
        <x:f>IF(AND($H34="OK",$D$5="OK",AN$9&gt;=$C34,AN$9&lt;=$D34),IF($E34=1,3,IF($E34&gt;0,2,1)),"")</x:f>
      </x:c>
      <x:c r="AO34" s="23" t="str">
        <x:f>IF(AND($H34="OK",$D$5="OK",AO$9&gt;=$C34,AO$9&lt;=$D34),IF($E34=1,3,IF($E34&gt;0,2,1)),"")</x:f>
      </x:c>
      <x:c r="AP34" s="23" t="str">
        <x:f>IF(AND($H34="OK",$D$5="OK",AP$9&gt;=$C34,AP$9&lt;=$D34),IF($E34=1,3,IF($E34&gt;0,2,1)),"")</x:f>
      </x:c>
      <x:c r="AQ34" s="23" t="str">
        <x:f>IF(AND($H34="OK",$D$5="OK",AQ$9&gt;=$C34,AQ$9&lt;=$D34),IF($E34=1,3,IF($E34&gt;0,2,1)),"")</x:f>
      </x:c>
      <x:c r="AR34" s="23" t="str">
        <x:f>IF(AND($H34="OK",$D$5="OK",AR$9&gt;=$C34,AR$9&lt;=$D34),IF($E34=1,3,IF($E34&gt;0,2,1)),"")</x:f>
      </x:c>
      <x:c r="AS34" s="23" t="str">
        <x:f>IF(AND($H34="OK",$D$5="OK",AS$9&gt;=$C34,AS$9&lt;=$D34),IF($E34=1,3,IF($E34&gt;0,2,1)),"")</x:f>
      </x:c>
      <x:c r="AT34" s="23" t="str">
        <x:f>IF(AND($H34="OK",$D$5="OK",AT$9&gt;=$C34,AT$9&lt;=$D34),IF($E34=1,3,IF($E34&gt;0,2,1)),"")</x:f>
      </x:c>
      <x:c r="AU34" s="23" t="str">
        <x:f>IF(AND($H34="OK",$D$5="OK",AU$9&gt;=$C34,AU$9&lt;=$D34),IF($E34=1,3,IF($E34&gt;0,2,1)),"")</x:f>
      </x:c>
      <x:c r="AV34" s="23" t="str">
        <x:f>IF(AND($H34="OK",$D$5="OK",AV$9&gt;=$C34,AV$9&lt;=$D34),IF($E34=1,3,IF($E34&gt;0,2,1)),"")</x:f>
      </x:c>
      <x:c r="AW34" s="23" t="str">
        <x:f>IF(AND($H34="OK",$D$5="OK",AW$9&gt;=$C34,AW$9&lt;=$D34),IF($E34=1,3,IF($E34&gt;0,2,1)),"")</x:f>
      </x:c>
      <x:c r="AX34" s="23" t="str">
        <x:f>IF(AND($H34="OK",$D$5="OK",AX$9&gt;=$C34,AX$9&lt;=$D34),IF($E34=1,3,IF($E34&gt;0,2,1)),"")</x:f>
      </x:c>
    </x:row>
    <x:row r="35" ht="30" customHeight="1">
      <x:c r="A35" s="8"/>
      <x:c r="B35" s="8"/>
      <x:c r="C35" s="11"/>
      <x:c r="D35" s="11"/>
      <x:c r="E35" s="12"/>
      <x:c r="F35" s="13" t="str">
        <x:f>IF(H35="OK",D35-C35+1,"")</x:f>
      </x:c>
      <x:c r="G35" s="10" t="str">
        <x:f>IF(H35="","",IF(H35&lt;&gt;"OK","Revisar datos",IF($D$5&lt;&gt;"OK","Revisar ajustes",IF(E35=1,"Terminada",IF(D35&lt;$B$5,"Atrasada",IF(E35&gt;0,"En curso","Pendiente"))))))</x:f>
      </x:c>
      <x:c r="H35" s="10" t="str">
        <x:f>IF(COUNTA(A35:E35)=0,"",IF(A35="","Falta actividad",IF(B35="","Falta responsable",IF(OR(C35="",D35=""),"Faltan fechas",IF(OR(NOT(ISNUMBER(C35)),NOT(ISNUMBER(D35))),"Fechas no válidas",IF(OR(C35&lt;DATE(2000,1,1),D35&gt;DATE(2099,12,31),C35&lt;&gt;INT(C35),D35&lt;&gt;INT(D35)),"Fechas no válidas",IF(D35&lt;C35,"Fin anterior al inicio",IF(OR(ISBLANK(E35),NOT(ISNUMBER(E35))),"Falta avance válido",IF(OR(E35&lt;0,E35&gt;1),"Avance fuera de rango","OK")))))))))</x:f>
      </x:c>
      <x:c r="I35" s="23" t="str">
        <x:f>IF(AND($H35="OK",$D$5="OK",I$9&gt;=$C35,I$9&lt;=$D35),IF($E35=1,3,IF($E35&gt;0,2,1)),"")</x:f>
      </x:c>
      <x:c r="J35" s="23" t="str">
        <x:f>IF(AND($H35="OK",$D$5="OK",J$9&gt;=$C35,J$9&lt;=$D35),IF($E35=1,3,IF($E35&gt;0,2,1)),"")</x:f>
      </x:c>
      <x:c r="K35" s="23" t="str">
        <x:f>IF(AND($H35="OK",$D$5="OK",K$9&gt;=$C35,K$9&lt;=$D35),IF($E35=1,3,IF($E35&gt;0,2,1)),"")</x:f>
      </x:c>
      <x:c r="L35" s="23" t="str">
        <x:f>IF(AND($H35="OK",$D$5="OK",L$9&gt;=$C35,L$9&lt;=$D35),IF($E35=1,3,IF($E35&gt;0,2,1)),"")</x:f>
      </x:c>
      <x:c r="M35" s="23" t="str">
        <x:f>IF(AND($H35="OK",$D$5="OK",M$9&gt;=$C35,M$9&lt;=$D35),IF($E35=1,3,IF($E35&gt;0,2,1)),"")</x:f>
      </x:c>
      <x:c r="N35" s="23" t="str">
        <x:f>IF(AND($H35="OK",$D$5="OK",N$9&gt;=$C35,N$9&lt;=$D35),IF($E35=1,3,IF($E35&gt;0,2,1)),"")</x:f>
      </x:c>
      <x:c r="O35" s="23" t="str">
        <x:f>IF(AND($H35="OK",$D$5="OK",O$9&gt;=$C35,O$9&lt;=$D35),IF($E35=1,3,IF($E35&gt;0,2,1)),"")</x:f>
      </x:c>
      <x:c r="P35" s="23" t="str">
        <x:f>IF(AND($H35="OK",$D$5="OK",P$9&gt;=$C35,P$9&lt;=$D35),IF($E35=1,3,IF($E35&gt;0,2,1)),"")</x:f>
      </x:c>
      <x:c r="Q35" s="23" t="str">
        <x:f>IF(AND($H35="OK",$D$5="OK",Q$9&gt;=$C35,Q$9&lt;=$D35),IF($E35=1,3,IF($E35&gt;0,2,1)),"")</x:f>
      </x:c>
      <x:c r="R35" s="23" t="str">
        <x:f>IF(AND($H35="OK",$D$5="OK",R$9&gt;=$C35,R$9&lt;=$D35),IF($E35=1,3,IF($E35&gt;0,2,1)),"")</x:f>
      </x:c>
      <x:c r="S35" s="23" t="str">
        <x:f>IF(AND($H35="OK",$D$5="OK",S$9&gt;=$C35,S$9&lt;=$D35),IF($E35=1,3,IF($E35&gt;0,2,1)),"")</x:f>
      </x:c>
      <x:c r="T35" s="23" t="str">
        <x:f>IF(AND($H35="OK",$D$5="OK",T$9&gt;=$C35,T$9&lt;=$D35),IF($E35=1,3,IF($E35&gt;0,2,1)),"")</x:f>
      </x:c>
      <x:c r="U35" s="23" t="str">
        <x:f>IF(AND($H35="OK",$D$5="OK",U$9&gt;=$C35,U$9&lt;=$D35),IF($E35=1,3,IF($E35&gt;0,2,1)),"")</x:f>
      </x:c>
      <x:c r="V35" s="23" t="str">
        <x:f>IF(AND($H35="OK",$D$5="OK",V$9&gt;=$C35,V$9&lt;=$D35),IF($E35=1,3,IF($E35&gt;0,2,1)),"")</x:f>
      </x:c>
      <x:c r="W35" s="23" t="str">
        <x:f>IF(AND($H35="OK",$D$5="OK",W$9&gt;=$C35,W$9&lt;=$D35),IF($E35=1,3,IF($E35&gt;0,2,1)),"")</x:f>
      </x:c>
      <x:c r="X35" s="23" t="str">
        <x:f>IF(AND($H35="OK",$D$5="OK",X$9&gt;=$C35,X$9&lt;=$D35),IF($E35=1,3,IF($E35&gt;0,2,1)),"")</x:f>
      </x:c>
      <x:c r="Y35" s="23" t="str">
        <x:f>IF(AND($H35="OK",$D$5="OK",Y$9&gt;=$C35,Y$9&lt;=$D35),IF($E35=1,3,IF($E35&gt;0,2,1)),"")</x:f>
      </x:c>
      <x:c r="Z35" s="23" t="str">
        <x:f>IF(AND($H35="OK",$D$5="OK",Z$9&gt;=$C35,Z$9&lt;=$D35),IF($E35=1,3,IF($E35&gt;0,2,1)),"")</x:f>
      </x:c>
      <x:c r="AA35" s="23" t="str">
        <x:f>IF(AND($H35="OK",$D$5="OK",AA$9&gt;=$C35,AA$9&lt;=$D35),IF($E35=1,3,IF($E35&gt;0,2,1)),"")</x:f>
      </x:c>
      <x:c r="AB35" s="23" t="str">
        <x:f>IF(AND($H35="OK",$D$5="OK",AB$9&gt;=$C35,AB$9&lt;=$D35),IF($E35=1,3,IF($E35&gt;0,2,1)),"")</x:f>
      </x:c>
      <x:c r="AC35" s="23" t="str">
        <x:f>IF(AND($H35="OK",$D$5="OK",AC$9&gt;=$C35,AC$9&lt;=$D35),IF($E35=1,3,IF($E35&gt;0,2,1)),"")</x:f>
      </x:c>
      <x:c r="AD35" s="23" t="str">
        <x:f>IF(AND($H35="OK",$D$5="OK",AD$9&gt;=$C35,AD$9&lt;=$D35),IF($E35=1,3,IF($E35&gt;0,2,1)),"")</x:f>
      </x:c>
      <x:c r="AE35" s="23" t="str">
        <x:f>IF(AND($H35="OK",$D$5="OK",AE$9&gt;=$C35,AE$9&lt;=$D35),IF($E35=1,3,IF($E35&gt;0,2,1)),"")</x:f>
      </x:c>
      <x:c r="AF35" s="23" t="str">
        <x:f>IF(AND($H35="OK",$D$5="OK",AF$9&gt;=$C35,AF$9&lt;=$D35),IF($E35=1,3,IF($E35&gt;0,2,1)),"")</x:f>
      </x:c>
      <x:c r="AG35" s="23" t="str">
        <x:f>IF(AND($H35="OK",$D$5="OK",AG$9&gt;=$C35,AG$9&lt;=$D35),IF($E35=1,3,IF($E35&gt;0,2,1)),"")</x:f>
      </x:c>
      <x:c r="AH35" s="23" t="str">
        <x:f>IF(AND($H35="OK",$D$5="OK",AH$9&gt;=$C35,AH$9&lt;=$D35),IF($E35=1,3,IF($E35&gt;0,2,1)),"")</x:f>
      </x:c>
      <x:c r="AI35" s="23" t="str">
        <x:f>IF(AND($H35="OK",$D$5="OK",AI$9&gt;=$C35,AI$9&lt;=$D35),IF($E35=1,3,IF($E35&gt;0,2,1)),"")</x:f>
      </x:c>
      <x:c r="AJ35" s="23" t="str">
        <x:f>IF(AND($H35="OK",$D$5="OK",AJ$9&gt;=$C35,AJ$9&lt;=$D35),IF($E35=1,3,IF($E35&gt;0,2,1)),"")</x:f>
      </x:c>
      <x:c r="AK35" s="23" t="str">
        <x:f>IF(AND($H35="OK",$D$5="OK",AK$9&gt;=$C35,AK$9&lt;=$D35),IF($E35=1,3,IF($E35&gt;0,2,1)),"")</x:f>
      </x:c>
      <x:c r="AL35" s="23" t="str">
        <x:f>IF(AND($H35="OK",$D$5="OK",AL$9&gt;=$C35,AL$9&lt;=$D35),IF($E35=1,3,IF($E35&gt;0,2,1)),"")</x:f>
      </x:c>
      <x:c r="AM35" s="23" t="str">
        <x:f>IF(AND($H35="OK",$D$5="OK",AM$9&gt;=$C35,AM$9&lt;=$D35),IF($E35=1,3,IF($E35&gt;0,2,1)),"")</x:f>
      </x:c>
      <x:c r="AN35" s="23" t="str">
        <x:f>IF(AND($H35="OK",$D$5="OK",AN$9&gt;=$C35,AN$9&lt;=$D35),IF($E35=1,3,IF($E35&gt;0,2,1)),"")</x:f>
      </x:c>
      <x:c r="AO35" s="23" t="str">
        <x:f>IF(AND($H35="OK",$D$5="OK",AO$9&gt;=$C35,AO$9&lt;=$D35),IF($E35=1,3,IF($E35&gt;0,2,1)),"")</x:f>
      </x:c>
      <x:c r="AP35" s="23" t="str">
        <x:f>IF(AND($H35="OK",$D$5="OK",AP$9&gt;=$C35,AP$9&lt;=$D35),IF($E35=1,3,IF($E35&gt;0,2,1)),"")</x:f>
      </x:c>
      <x:c r="AQ35" s="23" t="str">
        <x:f>IF(AND($H35="OK",$D$5="OK",AQ$9&gt;=$C35,AQ$9&lt;=$D35),IF($E35=1,3,IF($E35&gt;0,2,1)),"")</x:f>
      </x:c>
      <x:c r="AR35" s="23" t="str">
        <x:f>IF(AND($H35="OK",$D$5="OK",AR$9&gt;=$C35,AR$9&lt;=$D35),IF($E35=1,3,IF($E35&gt;0,2,1)),"")</x:f>
      </x:c>
      <x:c r="AS35" s="23" t="str">
        <x:f>IF(AND($H35="OK",$D$5="OK",AS$9&gt;=$C35,AS$9&lt;=$D35),IF($E35=1,3,IF($E35&gt;0,2,1)),"")</x:f>
      </x:c>
      <x:c r="AT35" s="23" t="str">
        <x:f>IF(AND($H35="OK",$D$5="OK",AT$9&gt;=$C35,AT$9&lt;=$D35),IF($E35=1,3,IF($E35&gt;0,2,1)),"")</x:f>
      </x:c>
      <x:c r="AU35" s="23" t="str">
        <x:f>IF(AND($H35="OK",$D$5="OK",AU$9&gt;=$C35,AU$9&lt;=$D35),IF($E35=1,3,IF($E35&gt;0,2,1)),"")</x:f>
      </x:c>
      <x:c r="AV35" s="23" t="str">
        <x:f>IF(AND($H35="OK",$D$5="OK",AV$9&gt;=$C35,AV$9&lt;=$D35),IF($E35=1,3,IF($E35&gt;0,2,1)),"")</x:f>
      </x:c>
      <x:c r="AW35" s="23" t="str">
        <x:f>IF(AND($H35="OK",$D$5="OK",AW$9&gt;=$C35,AW$9&lt;=$D35),IF($E35=1,3,IF($E35&gt;0,2,1)),"")</x:f>
      </x:c>
      <x:c r="AX35" s="23" t="str">
        <x:f>IF(AND($H35="OK",$D$5="OK",AX$9&gt;=$C35,AX$9&lt;=$D35),IF($E35=1,3,IF($E35&gt;0,2,1)),"")</x:f>
      </x:c>
    </x:row>
    <x:row r="36" ht="30" customHeight="1">
      <x:c r="A36" s="8"/>
      <x:c r="B36" s="8"/>
      <x:c r="C36" s="11"/>
      <x:c r="D36" s="11"/>
      <x:c r="E36" s="12"/>
      <x:c r="F36" s="13" t="str">
        <x:f>IF(H36="OK",D36-C36+1,"")</x:f>
      </x:c>
      <x:c r="G36" s="10" t="str">
        <x:f>IF(H36="","",IF(H36&lt;&gt;"OK","Revisar datos",IF($D$5&lt;&gt;"OK","Revisar ajustes",IF(E36=1,"Terminada",IF(D36&lt;$B$5,"Atrasada",IF(E36&gt;0,"En curso","Pendiente"))))))</x:f>
      </x:c>
      <x:c r="H36" s="10" t="str">
        <x:f>IF(COUNTA(A36:E36)=0,"",IF(A36="","Falta actividad",IF(B36="","Falta responsable",IF(OR(C36="",D36=""),"Faltan fechas",IF(OR(NOT(ISNUMBER(C36)),NOT(ISNUMBER(D36))),"Fechas no válidas",IF(OR(C36&lt;DATE(2000,1,1),D36&gt;DATE(2099,12,31),C36&lt;&gt;INT(C36),D36&lt;&gt;INT(D36)),"Fechas no válidas",IF(D36&lt;C36,"Fin anterior al inicio",IF(OR(ISBLANK(E36),NOT(ISNUMBER(E36))),"Falta avance válido",IF(OR(E36&lt;0,E36&gt;1),"Avance fuera de rango","OK")))))))))</x:f>
      </x:c>
      <x:c r="I36" s="23" t="str">
        <x:f>IF(AND($H36="OK",$D$5="OK",I$9&gt;=$C36,I$9&lt;=$D36),IF($E36=1,3,IF($E36&gt;0,2,1)),"")</x:f>
      </x:c>
      <x:c r="J36" s="23" t="str">
        <x:f>IF(AND($H36="OK",$D$5="OK",J$9&gt;=$C36,J$9&lt;=$D36),IF($E36=1,3,IF($E36&gt;0,2,1)),"")</x:f>
      </x:c>
      <x:c r="K36" s="23" t="str">
        <x:f>IF(AND($H36="OK",$D$5="OK",K$9&gt;=$C36,K$9&lt;=$D36),IF($E36=1,3,IF($E36&gt;0,2,1)),"")</x:f>
      </x:c>
      <x:c r="L36" s="23" t="str">
        <x:f>IF(AND($H36="OK",$D$5="OK",L$9&gt;=$C36,L$9&lt;=$D36),IF($E36=1,3,IF($E36&gt;0,2,1)),"")</x:f>
      </x:c>
      <x:c r="M36" s="23" t="str">
        <x:f>IF(AND($H36="OK",$D$5="OK",M$9&gt;=$C36,M$9&lt;=$D36),IF($E36=1,3,IF($E36&gt;0,2,1)),"")</x:f>
      </x:c>
      <x:c r="N36" s="23" t="str">
        <x:f>IF(AND($H36="OK",$D$5="OK",N$9&gt;=$C36,N$9&lt;=$D36),IF($E36=1,3,IF($E36&gt;0,2,1)),"")</x:f>
      </x:c>
      <x:c r="O36" s="23" t="str">
        <x:f>IF(AND($H36="OK",$D$5="OK",O$9&gt;=$C36,O$9&lt;=$D36),IF($E36=1,3,IF($E36&gt;0,2,1)),"")</x:f>
      </x:c>
      <x:c r="P36" s="23" t="str">
        <x:f>IF(AND($H36="OK",$D$5="OK",P$9&gt;=$C36,P$9&lt;=$D36),IF($E36=1,3,IF($E36&gt;0,2,1)),"")</x:f>
      </x:c>
      <x:c r="Q36" s="23" t="str">
        <x:f>IF(AND($H36="OK",$D$5="OK",Q$9&gt;=$C36,Q$9&lt;=$D36),IF($E36=1,3,IF($E36&gt;0,2,1)),"")</x:f>
      </x:c>
      <x:c r="R36" s="23" t="str">
        <x:f>IF(AND($H36="OK",$D$5="OK",R$9&gt;=$C36,R$9&lt;=$D36),IF($E36=1,3,IF($E36&gt;0,2,1)),"")</x:f>
      </x:c>
      <x:c r="S36" s="23" t="str">
        <x:f>IF(AND($H36="OK",$D$5="OK",S$9&gt;=$C36,S$9&lt;=$D36),IF($E36=1,3,IF($E36&gt;0,2,1)),"")</x:f>
      </x:c>
      <x:c r="T36" s="23" t="str">
        <x:f>IF(AND($H36="OK",$D$5="OK",T$9&gt;=$C36,T$9&lt;=$D36),IF($E36=1,3,IF($E36&gt;0,2,1)),"")</x:f>
      </x:c>
      <x:c r="U36" s="23" t="str">
        <x:f>IF(AND($H36="OK",$D$5="OK",U$9&gt;=$C36,U$9&lt;=$D36),IF($E36=1,3,IF($E36&gt;0,2,1)),"")</x:f>
      </x:c>
      <x:c r="V36" s="23" t="str">
        <x:f>IF(AND($H36="OK",$D$5="OK",V$9&gt;=$C36,V$9&lt;=$D36),IF($E36=1,3,IF($E36&gt;0,2,1)),"")</x:f>
      </x:c>
      <x:c r="W36" s="23" t="str">
        <x:f>IF(AND($H36="OK",$D$5="OK",W$9&gt;=$C36,W$9&lt;=$D36),IF($E36=1,3,IF($E36&gt;0,2,1)),"")</x:f>
      </x:c>
      <x:c r="X36" s="23" t="str">
        <x:f>IF(AND($H36="OK",$D$5="OK",X$9&gt;=$C36,X$9&lt;=$D36),IF($E36=1,3,IF($E36&gt;0,2,1)),"")</x:f>
      </x:c>
      <x:c r="Y36" s="23" t="str">
        <x:f>IF(AND($H36="OK",$D$5="OK",Y$9&gt;=$C36,Y$9&lt;=$D36),IF($E36=1,3,IF($E36&gt;0,2,1)),"")</x:f>
      </x:c>
      <x:c r="Z36" s="23" t="str">
        <x:f>IF(AND($H36="OK",$D$5="OK",Z$9&gt;=$C36,Z$9&lt;=$D36),IF($E36=1,3,IF($E36&gt;0,2,1)),"")</x:f>
      </x:c>
      <x:c r="AA36" s="23" t="str">
        <x:f>IF(AND($H36="OK",$D$5="OK",AA$9&gt;=$C36,AA$9&lt;=$D36),IF($E36=1,3,IF($E36&gt;0,2,1)),"")</x:f>
      </x:c>
      <x:c r="AB36" s="23" t="str">
        <x:f>IF(AND($H36="OK",$D$5="OK",AB$9&gt;=$C36,AB$9&lt;=$D36),IF($E36=1,3,IF($E36&gt;0,2,1)),"")</x:f>
      </x:c>
      <x:c r="AC36" s="23" t="str">
        <x:f>IF(AND($H36="OK",$D$5="OK",AC$9&gt;=$C36,AC$9&lt;=$D36),IF($E36=1,3,IF($E36&gt;0,2,1)),"")</x:f>
      </x:c>
      <x:c r="AD36" s="23" t="str">
        <x:f>IF(AND($H36="OK",$D$5="OK",AD$9&gt;=$C36,AD$9&lt;=$D36),IF($E36=1,3,IF($E36&gt;0,2,1)),"")</x:f>
      </x:c>
      <x:c r="AE36" s="23" t="str">
        <x:f>IF(AND($H36="OK",$D$5="OK",AE$9&gt;=$C36,AE$9&lt;=$D36),IF($E36=1,3,IF($E36&gt;0,2,1)),"")</x:f>
      </x:c>
      <x:c r="AF36" s="23" t="str">
        <x:f>IF(AND($H36="OK",$D$5="OK",AF$9&gt;=$C36,AF$9&lt;=$D36),IF($E36=1,3,IF($E36&gt;0,2,1)),"")</x:f>
      </x:c>
      <x:c r="AG36" s="23" t="str">
        <x:f>IF(AND($H36="OK",$D$5="OK",AG$9&gt;=$C36,AG$9&lt;=$D36),IF($E36=1,3,IF($E36&gt;0,2,1)),"")</x:f>
      </x:c>
      <x:c r="AH36" s="23" t="str">
        <x:f>IF(AND($H36="OK",$D$5="OK",AH$9&gt;=$C36,AH$9&lt;=$D36),IF($E36=1,3,IF($E36&gt;0,2,1)),"")</x:f>
      </x:c>
      <x:c r="AI36" s="23" t="str">
        <x:f>IF(AND($H36="OK",$D$5="OK",AI$9&gt;=$C36,AI$9&lt;=$D36),IF($E36=1,3,IF($E36&gt;0,2,1)),"")</x:f>
      </x:c>
      <x:c r="AJ36" s="23" t="str">
        <x:f>IF(AND($H36="OK",$D$5="OK",AJ$9&gt;=$C36,AJ$9&lt;=$D36),IF($E36=1,3,IF($E36&gt;0,2,1)),"")</x:f>
      </x:c>
      <x:c r="AK36" s="23" t="str">
        <x:f>IF(AND($H36="OK",$D$5="OK",AK$9&gt;=$C36,AK$9&lt;=$D36),IF($E36=1,3,IF($E36&gt;0,2,1)),"")</x:f>
      </x:c>
      <x:c r="AL36" s="23" t="str">
        <x:f>IF(AND($H36="OK",$D$5="OK",AL$9&gt;=$C36,AL$9&lt;=$D36),IF($E36=1,3,IF($E36&gt;0,2,1)),"")</x:f>
      </x:c>
      <x:c r="AM36" s="23" t="str">
        <x:f>IF(AND($H36="OK",$D$5="OK",AM$9&gt;=$C36,AM$9&lt;=$D36),IF($E36=1,3,IF($E36&gt;0,2,1)),"")</x:f>
      </x:c>
      <x:c r="AN36" s="23" t="str">
        <x:f>IF(AND($H36="OK",$D$5="OK",AN$9&gt;=$C36,AN$9&lt;=$D36),IF($E36=1,3,IF($E36&gt;0,2,1)),"")</x:f>
      </x:c>
      <x:c r="AO36" s="23" t="str">
        <x:f>IF(AND($H36="OK",$D$5="OK",AO$9&gt;=$C36,AO$9&lt;=$D36),IF($E36=1,3,IF($E36&gt;0,2,1)),"")</x:f>
      </x:c>
      <x:c r="AP36" s="23" t="str">
        <x:f>IF(AND($H36="OK",$D$5="OK",AP$9&gt;=$C36,AP$9&lt;=$D36),IF($E36=1,3,IF($E36&gt;0,2,1)),"")</x:f>
      </x:c>
      <x:c r="AQ36" s="23" t="str">
        <x:f>IF(AND($H36="OK",$D$5="OK",AQ$9&gt;=$C36,AQ$9&lt;=$D36),IF($E36=1,3,IF($E36&gt;0,2,1)),"")</x:f>
      </x:c>
      <x:c r="AR36" s="23" t="str">
        <x:f>IF(AND($H36="OK",$D$5="OK",AR$9&gt;=$C36,AR$9&lt;=$D36),IF($E36=1,3,IF($E36&gt;0,2,1)),"")</x:f>
      </x:c>
      <x:c r="AS36" s="23" t="str">
        <x:f>IF(AND($H36="OK",$D$5="OK",AS$9&gt;=$C36,AS$9&lt;=$D36),IF($E36=1,3,IF($E36&gt;0,2,1)),"")</x:f>
      </x:c>
      <x:c r="AT36" s="23" t="str">
        <x:f>IF(AND($H36="OK",$D$5="OK",AT$9&gt;=$C36,AT$9&lt;=$D36),IF($E36=1,3,IF($E36&gt;0,2,1)),"")</x:f>
      </x:c>
      <x:c r="AU36" s="23" t="str">
        <x:f>IF(AND($H36="OK",$D$5="OK",AU$9&gt;=$C36,AU$9&lt;=$D36),IF($E36=1,3,IF($E36&gt;0,2,1)),"")</x:f>
      </x:c>
      <x:c r="AV36" s="23" t="str">
        <x:f>IF(AND($H36="OK",$D$5="OK",AV$9&gt;=$C36,AV$9&lt;=$D36),IF($E36=1,3,IF($E36&gt;0,2,1)),"")</x:f>
      </x:c>
      <x:c r="AW36" s="23" t="str">
        <x:f>IF(AND($H36="OK",$D$5="OK",AW$9&gt;=$C36,AW$9&lt;=$D36),IF($E36=1,3,IF($E36&gt;0,2,1)),"")</x:f>
      </x:c>
      <x:c r="AX36" s="23" t="str">
        <x:f>IF(AND($H36="OK",$D$5="OK",AX$9&gt;=$C36,AX$9&lt;=$D36),IF($E36=1,3,IF($E36&gt;0,2,1)),"")</x:f>
      </x:c>
    </x:row>
    <x:row r="37" ht="30" customHeight="1">
      <x:c r="A37" s="8"/>
      <x:c r="B37" s="8"/>
      <x:c r="C37" s="11"/>
      <x:c r="D37" s="11"/>
      <x:c r="E37" s="12"/>
      <x:c r="F37" s="13" t="str">
        <x:f>IF(H37="OK",D37-C37+1,"")</x:f>
      </x:c>
      <x:c r="G37" s="10" t="str">
        <x:f>IF(H37="","",IF(H37&lt;&gt;"OK","Revisar datos",IF($D$5&lt;&gt;"OK","Revisar ajustes",IF(E37=1,"Terminada",IF(D37&lt;$B$5,"Atrasada",IF(E37&gt;0,"En curso","Pendiente"))))))</x:f>
      </x:c>
      <x:c r="H37" s="10" t="str">
        <x:f>IF(COUNTA(A37:E37)=0,"",IF(A37="","Falta actividad",IF(B37="","Falta responsable",IF(OR(C37="",D37=""),"Faltan fechas",IF(OR(NOT(ISNUMBER(C37)),NOT(ISNUMBER(D37))),"Fechas no válidas",IF(OR(C37&lt;DATE(2000,1,1),D37&gt;DATE(2099,12,31),C37&lt;&gt;INT(C37),D37&lt;&gt;INT(D37)),"Fechas no válidas",IF(D37&lt;C37,"Fin anterior al inicio",IF(OR(ISBLANK(E37),NOT(ISNUMBER(E37))),"Falta avance válido",IF(OR(E37&lt;0,E37&gt;1),"Avance fuera de rango","OK")))))))))</x:f>
      </x:c>
      <x:c r="I37" s="23" t="str">
        <x:f>IF(AND($H37="OK",$D$5="OK",I$9&gt;=$C37,I$9&lt;=$D37),IF($E37=1,3,IF($E37&gt;0,2,1)),"")</x:f>
      </x:c>
      <x:c r="J37" s="23" t="str">
        <x:f>IF(AND($H37="OK",$D$5="OK",J$9&gt;=$C37,J$9&lt;=$D37),IF($E37=1,3,IF($E37&gt;0,2,1)),"")</x:f>
      </x:c>
      <x:c r="K37" s="23" t="str">
        <x:f>IF(AND($H37="OK",$D$5="OK",K$9&gt;=$C37,K$9&lt;=$D37),IF($E37=1,3,IF($E37&gt;0,2,1)),"")</x:f>
      </x:c>
      <x:c r="L37" s="23" t="str">
        <x:f>IF(AND($H37="OK",$D$5="OK",L$9&gt;=$C37,L$9&lt;=$D37),IF($E37=1,3,IF($E37&gt;0,2,1)),"")</x:f>
      </x:c>
      <x:c r="M37" s="23" t="str">
        <x:f>IF(AND($H37="OK",$D$5="OK",M$9&gt;=$C37,M$9&lt;=$D37),IF($E37=1,3,IF($E37&gt;0,2,1)),"")</x:f>
      </x:c>
      <x:c r="N37" s="23" t="str">
        <x:f>IF(AND($H37="OK",$D$5="OK",N$9&gt;=$C37,N$9&lt;=$D37),IF($E37=1,3,IF($E37&gt;0,2,1)),"")</x:f>
      </x:c>
      <x:c r="O37" s="23" t="str">
        <x:f>IF(AND($H37="OK",$D$5="OK",O$9&gt;=$C37,O$9&lt;=$D37),IF($E37=1,3,IF($E37&gt;0,2,1)),"")</x:f>
      </x:c>
      <x:c r="P37" s="23" t="str">
        <x:f>IF(AND($H37="OK",$D$5="OK",P$9&gt;=$C37,P$9&lt;=$D37),IF($E37=1,3,IF($E37&gt;0,2,1)),"")</x:f>
      </x:c>
      <x:c r="Q37" s="23" t="str">
        <x:f>IF(AND($H37="OK",$D$5="OK",Q$9&gt;=$C37,Q$9&lt;=$D37),IF($E37=1,3,IF($E37&gt;0,2,1)),"")</x:f>
      </x:c>
      <x:c r="R37" s="23" t="str">
        <x:f>IF(AND($H37="OK",$D$5="OK",R$9&gt;=$C37,R$9&lt;=$D37),IF($E37=1,3,IF($E37&gt;0,2,1)),"")</x:f>
      </x:c>
      <x:c r="S37" s="23" t="str">
        <x:f>IF(AND($H37="OK",$D$5="OK",S$9&gt;=$C37,S$9&lt;=$D37),IF($E37=1,3,IF($E37&gt;0,2,1)),"")</x:f>
      </x:c>
      <x:c r="T37" s="23" t="str">
        <x:f>IF(AND($H37="OK",$D$5="OK",T$9&gt;=$C37,T$9&lt;=$D37),IF($E37=1,3,IF($E37&gt;0,2,1)),"")</x:f>
      </x:c>
      <x:c r="U37" s="23" t="str">
        <x:f>IF(AND($H37="OK",$D$5="OK",U$9&gt;=$C37,U$9&lt;=$D37),IF($E37=1,3,IF($E37&gt;0,2,1)),"")</x:f>
      </x:c>
      <x:c r="V37" s="23" t="str">
        <x:f>IF(AND($H37="OK",$D$5="OK",V$9&gt;=$C37,V$9&lt;=$D37),IF($E37=1,3,IF($E37&gt;0,2,1)),"")</x:f>
      </x:c>
      <x:c r="W37" s="23" t="str">
        <x:f>IF(AND($H37="OK",$D$5="OK",W$9&gt;=$C37,W$9&lt;=$D37),IF($E37=1,3,IF($E37&gt;0,2,1)),"")</x:f>
      </x:c>
      <x:c r="X37" s="23" t="str">
        <x:f>IF(AND($H37="OK",$D$5="OK",X$9&gt;=$C37,X$9&lt;=$D37),IF($E37=1,3,IF($E37&gt;0,2,1)),"")</x:f>
      </x:c>
      <x:c r="Y37" s="23" t="str">
        <x:f>IF(AND($H37="OK",$D$5="OK",Y$9&gt;=$C37,Y$9&lt;=$D37),IF($E37=1,3,IF($E37&gt;0,2,1)),"")</x:f>
      </x:c>
      <x:c r="Z37" s="23" t="str">
        <x:f>IF(AND($H37="OK",$D$5="OK",Z$9&gt;=$C37,Z$9&lt;=$D37),IF($E37=1,3,IF($E37&gt;0,2,1)),"")</x:f>
      </x:c>
      <x:c r="AA37" s="23" t="str">
        <x:f>IF(AND($H37="OK",$D$5="OK",AA$9&gt;=$C37,AA$9&lt;=$D37),IF($E37=1,3,IF($E37&gt;0,2,1)),"")</x:f>
      </x:c>
      <x:c r="AB37" s="23" t="str">
        <x:f>IF(AND($H37="OK",$D$5="OK",AB$9&gt;=$C37,AB$9&lt;=$D37),IF($E37=1,3,IF($E37&gt;0,2,1)),"")</x:f>
      </x:c>
      <x:c r="AC37" s="23" t="str">
        <x:f>IF(AND($H37="OK",$D$5="OK",AC$9&gt;=$C37,AC$9&lt;=$D37),IF($E37=1,3,IF($E37&gt;0,2,1)),"")</x:f>
      </x:c>
      <x:c r="AD37" s="23" t="str">
        <x:f>IF(AND($H37="OK",$D$5="OK",AD$9&gt;=$C37,AD$9&lt;=$D37),IF($E37=1,3,IF($E37&gt;0,2,1)),"")</x:f>
      </x:c>
      <x:c r="AE37" s="23" t="str">
        <x:f>IF(AND($H37="OK",$D$5="OK",AE$9&gt;=$C37,AE$9&lt;=$D37),IF($E37=1,3,IF($E37&gt;0,2,1)),"")</x:f>
      </x:c>
      <x:c r="AF37" s="23" t="str">
        <x:f>IF(AND($H37="OK",$D$5="OK",AF$9&gt;=$C37,AF$9&lt;=$D37),IF($E37=1,3,IF($E37&gt;0,2,1)),"")</x:f>
      </x:c>
      <x:c r="AG37" s="23" t="str">
        <x:f>IF(AND($H37="OK",$D$5="OK",AG$9&gt;=$C37,AG$9&lt;=$D37),IF($E37=1,3,IF($E37&gt;0,2,1)),"")</x:f>
      </x:c>
      <x:c r="AH37" s="23" t="str">
        <x:f>IF(AND($H37="OK",$D$5="OK",AH$9&gt;=$C37,AH$9&lt;=$D37),IF($E37=1,3,IF($E37&gt;0,2,1)),"")</x:f>
      </x:c>
      <x:c r="AI37" s="23" t="str">
        <x:f>IF(AND($H37="OK",$D$5="OK",AI$9&gt;=$C37,AI$9&lt;=$D37),IF($E37=1,3,IF($E37&gt;0,2,1)),"")</x:f>
      </x:c>
      <x:c r="AJ37" s="23" t="str">
        <x:f>IF(AND($H37="OK",$D$5="OK",AJ$9&gt;=$C37,AJ$9&lt;=$D37),IF($E37=1,3,IF($E37&gt;0,2,1)),"")</x:f>
      </x:c>
      <x:c r="AK37" s="23" t="str">
        <x:f>IF(AND($H37="OK",$D$5="OK",AK$9&gt;=$C37,AK$9&lt;=$D37),IF($E37=1,3,IF($E37&gt;0,2,1)),"")</x:f>
      </x:c>
      <x:c r="AL37" s="23" t="str">
        <x:f>IF(AND($H37="OK",$D$5="OK",AL$9&gt;=$C37,AL$9&lt;=$D37),IF($E37=1,3,IF($E37&gt;0,2,1)),"")</x:f>
      </x:c>
      <x:c r="AM37" s="23" t="str">
        <x:f>IF(AND($H37="OK",$D$5="OK",AM$9&gt;=$C37,AM$9&lt;=$D37),IF($E37=1,3,IF($E37&gt;0,2,1)),"")</x:f>
      </x:c>
      <x:c r="AN37" s="23" t="str">
        <x:f>IF(AND($H37="OK",$D$5="OK",AN$9&gt;=$C37,AN$9&lt;=$D37),IF($E37=1,3,IF($E37&gt;0,2,1)),"")</x:f>
      </x:c>
      <x:c r="AO37" s="23" t="str">
        <x:f>IF(AND($H37="OK",$D$5="OK",AO$9&gt;=$C37,AO$9&lt;=$D37),IF($E37=1,3,IF($E37&gt;0,2,1)),"")</x:f>
      </x:c>
      <x:c r="AP37" s="23" t="str">
        <x:f>IF(AND($H37="OK",$D$5="OK",AP$9&gt;=$C37,AP$9&lt;=$D37),IF($E37=1,3,IF($E37&gt;0,2,1)),"")</x:f>
      </x:c>
      <x:c r="AQ37" s="23" t="str">
        <x:f>IF(AND($H37="OK",$D$5="OK",AQ$9&gt;=$C37,AQ$9&lt;=$D37),IF($E37=1,3,IF($E37&gt;0,2,1)),"")</x:f>
      </x:c>
      <x:c r="AR37" s="23" t="str">
        <x:f>IF(AND($H37="OK",$D$5="OK",AR$9&gt;=$C37,AR$9&lt;=$D37),IF($E37=1,3,IF($E37&gt;0,2,1)),"")</x:f>
      </x:c>
      <x:c r="AS37" s="23" t="str">
        <x:f>IF(AND($H37="OK",$D$5="OK",AS$9&gt;=$C37,AS$9&lt;=$D37),IF($E37=1,3,IF($E37&gt;0,2,1)),"")</x:f>
      </x:c>
      <x:c r="AT37" s="23" t="str">
        <x:f>IF(AND($H37="OK",$D$5="OK",AT$9&gt;=$C37,AT$9&lt;=$D37),IF($E37=1,3,IF($E37&gt;0,2,1)),"")</x:f>
      </x:c>
      <x:c r="AU37" s="23" t="str">
        <x:f>IF(AND($H37="OK",$D$5="OK",AU$9&gt;=$C37,AU$9&lt;=$D37),IF($E37=1,3,IF($E37&gt;0,2,1)),"")</x:f>
      </x:c>
      <x:c r="AV37" s="23" t="str">
        <x:f>IF(AND($H37="OK",$D$5="OK",AV$9&gt;=$C37,AV$9&lt;=$D37),IF($E37=1,3,IF($E37&gt;0,2,1)),"")</x:f>
      </x:c>
      <x:c r="AW37" s="23" t="str">
        <x:f>IF(AND($H37="OK",$D$5="OK",AW$9&gt;=$C37,AW$9&lt;=$D37),IF($E37=1,3,IF($E37&gt;0,2,1)),"")</x:f>
      </x:c>
      <x:c r="AX37" s="23" t="str">
        <x:f>IF(AND($H37="OK",$D$5="OK",AX$9&gt;=$C37,AX$9&lt;=$D37),IF($E37=1,3,IF($E37&gt;0,2,1)),"")</x:f>
      </x:c>
    </x:row>
    <x:row r="38" ht="30" customHeight="1">
      <x:c r="A38" s="8"/>
      <x:c r="B38" s="8"/>
      <x:c r="C38" s="11"/>
      <x:c r="D38" s="11"/>
      <x:c r="E38" s="12"/>
      <x:c r="F38" s="13" t="str">
        <x:f>IF(H38="OK",D38-C38+1,"")</x:f>
      </x:c>
      <x:c r="G38" s="10" t="str">
        <x:f>IF(H38="","",IF(H38&lt;&gt;"OK","Revisar datos",IF($D$5&lt;&gt;"OK","Revisar ajustes",IF(E38=1,"Terminada",IF(D38&lt;$B$5,"Atrasada",IF(E38&gt;0,"En curso","Pendiente"))))))</x:f>
      </x:c>
      <x:c r="H38" s="10" t="str">
        <x:f>IF(COUNTA(A38:E38)=0,"",IF(A38="","Falta actividad",IF(B38="","Falta responsable",IF(OR(C38="",D38=""),"Faltan fechas",IF(OR(NOT(ISNUMBER(C38)),NOT(ISNUMBER(D38))),"Fechas no válidas",IF(OR(C38&lt;DATE(2000,1,1),D38&gt;DATE(2099,12,31),C38&lt;&gt;INT(C38),D38&lt;&gt;INT(D38)),"Fechas no válidas",IF(D38&lt;C38,"Fin anterior al inicio",IF(OR(ISBLANK(E38),NOT(ISNUMBER(E38))),"Falta avance válido",IF(OR(E38&lt;0,E38&gt;1),"Avance fuera de rango","OK")))))))))</x:f>
      </x:c>
      <x:c r="I38" s="23" t="str">
        <x:f>IF(AND($H38="OK",$D$5="OK",I$9&gt;=$C38,I$9&lt;=$D38),IF($E38=1,3,IF($E38&gt;0,2,1)),"")</x:f>
      </x:c>
      <x:c r="J38" s="23" t="str">
        <x:f>IF(AND($H38="OK",$D$5="OK",J$9&gt;=$C38,J$9&lt;=$D38),IF($E38=1,3,IF($E38&gt;0,2,1)),"")</x:f>
      </x:c>
      <x:c r="K38" s="23" t="str">
        <x:f>IF(AND($H38="OK",$D$5="OK",K$9&gt;=$C38,K$9&lt;=$D38),IF($E38=1,3,IF($E38&gt;0,2,1)),"")</x:f>
      </x:c>
      <x:c r="L38" s="23" t="str">
        <x:f>IF(AND($H38="OK",$D$5="OK",L$9&gt;=$C38,L$9&lt;=$D38),IF($E38=1,3,IF($E38&gt;0,2,1)),"")</x:f>
      </x:c>
      <x:c r="M38" s="23" t="str">
        <x:f>IF(AND($H38="OK",$D$5="OK",M$9&gt;=$C38,M$9&lt;=$D38),IF($E38=1,3,IF($E38&gt;0,2,1)),"")</x:f>
      </x:c>
      <x:c r="N38" s="23" t="str">
        <x:f>IF(AND($H38="OK",$D$5="OK",N$9&gt;=$C38,N$9&lt;=$D38),IF($E38=1,3,IF($E38&gt;0,2,1)),"")</x:f>
      </x:c>
      <x:c r="O38" s="23" t="str">
        <x:f>IF(AND($H38="OK",$D$5="OK",O$9&gt;=$C38,O$9&lt;=$D38),IF($E38=1,3,IF($E38&gt;0,2,1)),"")</x:f>
      </x:c>
      <x:c r="P38" s="23" t="str">
        <x:f>IF(AND($H38="OK",$D$5="OK",P$9&gt;=$C38,P$9&lt;=$D38),IF($E38=1,3,IF($E38&gt;0,2,1)),"")</x:f>
      </x:c>
      <x:c r="Q38" s="23" t="str">
        <x:f>IF(AND($H38="OK",$D$5="OK",Q$9&gt;=$C38,Q$9&lt;=$D38),IF($E38=1,3,IF($E38&gt;0,2,1)),"")</x:f>
      </x:c>
      <x:c r="R38" s="23" t="str">
        <x:f>IF(AND($H38="OK",$D$5="OK",R$9&gt;=$C38,R$9&lt;=$D38),IF($E38=1,3,IF($E38&gt;0,2,1)),"")</x:f>
      </x:c>
      <x:c r="S38" s="23" t="str">
        <x:f>IF(AND($H38="OK",$D$5="OK",S$9&gt;=$C38,S$9&lt;=$D38),IF($E38=1,3,IF($E38&gt;0,2,1)),"")</x:f>
      </x:c>
      <x:c r="T38" s="23" t="str">
        <x:f>IF(AND($H38="OK",$D$5="OK",T$9&gt;=$C38,T$9&lt;=$D38),IF($E38=1,3,IF($E38&gt;0,2,1)),"")</x:f>
      </x:c>
      <x:c r="U38" s="23" t="str">
        <x:f>IF(AND($H38="OK",$D$5="OK",U$9&gt;=$C38,U$9&lt;=$D38),IF($E38=1,3,IF($E38&gt;0,2,1)),"")</x:f>
      </x:c>
      <x:c r="V38" s="23" t="str">
        <x:f>IF(AND($H38="OK",$D$5="OK",V$9&gt;=$C38,V$9&lt;=$D38),IF($E38=1,3,IF($E38&gt;0,2,1)),"")</x:f>
      </x:c>
      <x:c r="W38" s="23" t="str">
        <x:f>IF(AND($H38="OK",$D$5="OK",W$9&gt;=$C38,W$9&lt;=$D38),IF($E38=1,3,IF($E38&gt;0,2,1)),"")</x:f>
      </x:c>
      <x:c r="X38" s="23" t="str">
        <x:f>IF(AND($H38="OK",$D$5="OK",X$9&gt;=$C38,X$9&lt;=$D38),IF($E38=1,3,IF($E38&gt;0,2,1)),"")</x:f>
      </x:c>
      <x:c r="Y38" s="23" t="str">
        <x:f>IF(AND($H38="OK",$D$5="OK",Y$9&gt;=$C38,Y$9&lt;=$D38),IF($E38=1,3,IF($E38&gt;0,2,1)),"")</x:f>
      </x:c>
      <x:c r="Z38" s="23" t="str">
        <x:f>IF(AND($H38="OK",$D$5="OK",Z$9&gt;=$C38,Z$9&lt;=$D38),IF($E38=1,3,IF($E38&gt;0,2,1)),"")</x:f>
      </x:c>
      <x:c r="AA38" s="23" t="str">
        <x:f>IF(AND($H38="OK",$D$5="OK",AA$9&gt;=$C38,AA$9&lt;=$D38),IF($E38=1,3,IF($E38&gt;0,2,1)),"")</x:f>
      </x:c>
      <x:c r="AB38" s="23" t="str">
        <x:f>IF(AND($H38="OK",$D$5="OK",AB$9&gt;=$C38,AB$9&lt;=$D38),IF($E38=1,3,IF($E38&gt;0,2,1)),"")</x:f>
      </x:c>
      <x:c r="AC38" s="23" t="str">
        <x:f>IF(AND($H38="OK",$D$5="OK",AC$9&gt;=$C38,AC$9&lt;=$D38),IF($E38=1,3,IF($E38&gt;0,2,1)),"")</x:f>
      </x:c>
      <x:c r="AD38" s="23" t="str">
        <x:f>IF(AND($H38="OK",$D$5="OK",AD$9&gt;=$C38,AD$9&lt;=$D38),IF($E38=1,3,IF($E38&gt;0,2,1)),"")</x:f>
      </x:c>
      <x:c r="AE38" s="23" t="str">
        <x:f>IF(AND($H38="OK",$D$5="OK",AE$9&gt;=$C38,AE$9&lt;=$D38),IF($E38=1,3,IF($E38&gt;0,2,1)),"")</x:f>
      </x:c>
      <x:c r="AF38" s="23" t="str">
        <x:f>IF(AND($H38="OK",$D$5="OK",AF$9&gt;=$C38,AF$9&lt;=$D38),IF($E38=1,3,IF($E38&gt;0,2,1)),"")</x:f>
      </x:c>
      <x:c r="AG38" s="23" t="str">
        <x:f>IF(AND($H38="OK",$D$5="OK",AG$9&gt;=$C38,AG$9&lt;=$D38),IF($E38=1,3,IF($E38&gt;0,2,1)),"")</x:f>
      </x:c>
      <x:c r="AH38" s="23" t="str">
        <x:f>IF(AND($H38="OK",$D$5="OK",AH$9&gt;=$C38,AH$9&lt;=$D38),IF($E38=1,3,IF($E38&gt;0,2,1)),"")</x:f>
      </x:c>
      <x:c r="AI38" s="23" t="str">
        <x:f>IF(AND($H38="OK",$D$5="OK",AI$9&gt;=$C38,AI$9&lt;=$D38),IF($E38=1,3,IF($E38&gt;0,2,1)),"")</x:f>
      </x:c>
      <x:c r="AJ38" s="23" t="str">
        <x:f>IF(AND($H38="OK",$D$5="OK",AJ$9&gt;=$C38,AJ$9&lt;=$D38),IF($E38=1,3,IF($E38&gt;0,2,1)),"")</x:f>
      </x:c>
      <x:c r="AK38" s="23" t="str">
        <x:f>IF(AND($H38="OK",$D$5="OK",AK$9&gt;=$C38,AK$9&lt;=$D38),IF($E38=1,3,IF($E38&gt;0,2,1)),"")</x:f>
      </x:c>
      <x:c r="AL38" s="23" t="str">
        <x:f>IF(AND($H38="OK",$D$5="OK",AL$9&gt;=$C38,AL$9&lt;=$D38),IF($E38=1,3,IF($E38&gt;0,2,1)),"")</x:f>
      </x:c>
      <x:c r="AM38" s="23" t="str">
        <x:f>IF(AND($H38="OK",$D$5="OK",AM$9&gt;=$C38,AM$9&lt;=$D38),IF($E38=1,3,IF($E38&gt;0,2,1)),"")</x:f>
      </x:c>
      <x:c r="AN38" s="23" t="str">
        <x:f>IF(AND($H38="OK",$D$5="OK",AN$9&gt;=$C38,AN$9&lt;=$D38),IF($E38=1,3,IF($E38&gt;0,2,1)),"")</x:f>
      </x:c>
      <x:c r="AO38" s="23" t="str">
        <x:f>IF(AND($H38="OK",$D$5="OK",AO$9&gt;=$C38,AO$9&lt;=$D38),IF($E38=1,3,IF($E38&gt;0,2,1)),"")</x:f>
      </x:c>
      <x:c r="AP38" s="23" t="str">
        <x:f>IF(AND($H38="OK",$D$5="OK",AP$9&gt;=$C38,AP$9&lt;=$D38),IF($E38=1,3,IF($E38&gt;0,2,1)),"")</x:f>
      </x:c>
      <x:c r="AQ38" s="23" t="str">
        <x:f>IF(AND($H38="OK",$D$5="OK",AQ$9&gt;=$C38,AQ$9&lt;=$D38),IF($E38=1,3,IF($E38&gt;0,2,1)),"")</x:f>
      </x:c>
      <x:c r="AR38" s="23" t="str">
        <x:f>IF(AND($H38="OK",$D$5="OK",AR$9&gt;=$C38,AR$9&lt;=$D38),IF($E38=1,3,IF($E38&gt;0,2,1)),"")</x:f>
      </x:c>
      <x:c r="AS38" s="23" t="str">
        <x:f>IF(AND($H38="OK",$D$5="OK",AS$9&gt;=$C38,AS$9&lt;=$D38),IF($E38=1,3,IF($E38&gt;0,2,1)),"")</x:f>
      </x:c>
      <x:c r="AT38" s="23" t="str">
        <x:f>IF(AND($H38="OK",$D$5="OK",AT$9&gt;=$C38,AT$9&lt;=$D38),IF($E38=1,3,IF($E38&gt;0,2,1)),"")</x:f>
      </x:c>
      <x:c r="AU38" s="23" t="str">
        <x:f>IF(AND($H38="OK",$D$5="OK",AU$9&gt;=$C38,AU$9&lt;=$D38),IF($E38=1,3,IF($E38&gt;0,2,1)),"")</x:f>
      </x:c>
      <x:c r="AV38" s="23" t="str">
        <x:f>IF(AND($H38="OK",$D$5="OK",AV$9&gt;=$C38,AV$9&lt;=$D38),IF($E38=1,3,IF($E38&gt;0,2,1)),"")</x:f>
      </x:c>
      <x:c r="AW38" s="23" t="str">
        <x:f>IF(AND($H38="OK",$D$5="OK",AW$9&gt;=$C38,AW$9&lt;=$D38),IF($E38=1,3,IF($E38&gt;0,2,1)),"")</x:f>
      </x:c>
      <x:c r="AX38" s="23" t="str">
        <x:f>IF(AND($H38="OK",$D$5="OK",AX$9&gt;=$C38,AX$9&lt;=$D38),IF($E38=1,3,IF($E38&gt;0,2,1)),"")</x:f>
      </x:c>
    </x:row>
    <x:row r="39" ht="30" customHeight="1">
      <x:c r="A39" s="8"/>
      <x:c r="B39" s="8"/>
      <x:c r="C39" s="11"/>
      <x:c r="D39" s="11"/>
      <x:c r="E39" s="12"/>
      <x:c r="F39" s="13" t="str">
        <x:f>IF(H39="OK",D39-C39+1,"")</x:f>
      </x:c>
      <x:c r="G39" s="10" t="str">
        <x:f>IF(H39="","",IF(H39&lt;&gt;"OK","Revisar datos",IF($D$5&lt;&gt;"OK","Revisar ajustes",IF(E39=1,"Terminada",IF(D39&lt;$B$5,"Atrasada",IF(E39&gt;0,"En curso","Pendiente"))))))</x:f>
      </x:c>
      <x:c r="H39" s="10" t="str">
        <x:f>IF(COUNTA(A39:E39)=0,"",IF(A39="","Falta actividad",IF(B39="","Falta responsable",IF(OR(C39="",D39=""),"Faltan fechas",IF(OR(NOT(ISNUMBER(C39)),NOT(ISNUMBER(D39))),"Fechas no válidas",IF(OR(C39&lt;DATE(2000,1,1),D39&gt;DATE(2099,12,31),C39&lt;&gt;INT(C39),D39&lt;&gt;INT(D39)),"Fechas no válidas",IF(D39&lt;C39,"Fin anterior al inicio",IF(OR(ISBLANK(E39),NOT(ISNUMBER(E39))),"Falta avance válido",IF(OR(E39&lt;0,E39&gt;1),"Avance fuera de rango","OK")))))))))</x:f>
      </x:c>
      <x:c r="I39" s="23" t="str">
        <x:f>IF(AND($H39="OK",$D$5="OK",I$9&gt;=$C39,I$9&lt;=$D39),IF($E39=1,3,IF($E39&gt;0,2,1)),"")</x:f>
      </x:c>
      <x:c r="J39" s="23" t="str">
        <x:f>IF(AND($H39="OK",$D$5="OK",J$9&gt;=$C39,J$9&lt;=$D39),IF($E39=1,3,IF($E39&gt;0,2,1)),"")</x:f>
      </x:c>
      <x:c r="K39" s="23" t="str">
        <x:f>IF(AND($H39="OK",$D$5="OK",K$9&gt;=$C39,K$9&lt;=$D39),IF($E39=1,3,IF($E39&gt;0,2,1)),"")</x:f>
      </x:c>
      <x:c r="L39" s="23" t="str">
        <x:f>IF(AND($H39="OK",$D$5="OK",L$9&gt;=$C39,L$9&lt;=$D39),IF($E39=1,3,IF($E39&gt;0,2,1)),"")</x:f>
      </x:c>
      <x:c r="M39" s="23" t="str">
        <x:f>IF(AND($H39="OK",$D$5="OK",M$9&gt;=$C39,M$9&lt;=$D39),IF($E39=1,3,IF($E39&gt;0,2,1)),"")</x:f>
      </x:c>
      <x:c r="N39" s="23" t="str">
        <x:f>IF(AND($H39="OK",$D$5="OK",N$9&gt;=$C39,N$9&lt;=$D39),IF($E39=1,3,IF($E39&gt;0,2,1)),"")</x:f>
      </x:c>
      <x:c r="O39" s="23" t="str">
        <x:f>IF(AND($H39="OK",$D$5="OK",O$9&gt;=$C39,O$9&lt;=$D39),IF($E39=1,3,IF($E39&gt;0,2,1)),"")</x:f>
      </x:c>
      <x:c r="P39" s="23" t="str">
        <x:f>IF(AND($H39="OK",$D$5="OK",P$9&gt;=$C39,P$9&lt;=$D39),IF($E39=1,3,IF($E39&gt;0,2,1)),"")</x:f>
      </x:c>
      <x:c r="Q39" s="23" t="str">
        <x:f>IF(AND($H39="OK",$D$5="OK",Q$9&gt;=$C39,Q$9&lt;=$D39),IF($E39=1,3,IF($E39&gt;0,2,1)),"")</x:f>
      </x:c>
      <x:c r="R39" s="23" t="str">
        <x:f>IF(AND($H39="OK",$D$5="OK",R$9&gt;=$C39,R$9&lt;=$D39),IF($E39=1,3,IF($E39&gt;0,2,1)),"")</x:f>
      </x:c>
      <x:c r="S39" s="23" t="str">
        <x:f>IF(AND($H39="OK",$D$5="OK",S$9&gt;=$C39,S$9&lt;=$D39),IF($E39=1,3,IF($E39&gt;0,2,1)),"")</x:f>
      </x:c>
      <x:c r="T39" s="23" t="str">
        <x:f>IF(AND($H39="OK",$D$5="OK",T$9&gt;=$C39,T$9&lt;=$D39),IF($E39=1,3,IF($E39&gt;0,2,1)),"")</x:f>
      </x:c>
      <x:c r="U39" s="23" t="str">
        <x:f>IF(AND($H39="OK",$D$5="OK",U$9&gt;=$C39,U$9&lt;=$D39),IF($E39=1,3,IF($E39&gt;0,2,1)),"")</x:f>
      </x:c>
      <x:c r="V39" s="23" t="str">
        <x:f>IF(AND($H39="OK",$D$5="OK",V$9&gt;=$C39,V$9&lt;=$D39),IF($E39=1,3,IF($E39&gt;0,2,1)),"")</x:f>
      </x:c>
      <x:c r="W39" s="23" t="str">
        <x:f>IF(AND($H39="OK",$D$5="OK",W$9&gt;=$C39,W$9&lt;=$D39),IF($E39=1,3,IF($E39&gt;0,2,1)),"")</x:f>
      </x:c>
      <x:c r="X39" s="23" t="str">
        <x:f>IF(AND($H39="OK",$D$5="OK",X$9&gt;=$C39,X$9&lt;=$D39),IF($E39=1,3,IF($E39&gt;0,2,1)),"")</x:f>
      </x:c>
      <x:c r="Y39" s="23" t="str">
        <x:f>IF(AND($H39="OK",$D$5="OK",Y$9&gt;=$C39,Y$9&lt;=$D39),IF($E39=1,3,IF($E39&gt;0,2,1)),"")</x:f>
      </x:c>
      <x:c r="Z39" s="23" t="str">
        <x:f>IF(AND($H39="OK",$D$5="OK",Z$9&gt;=$C39,Z$9&lt;=$D39),IF($E39=1,3,IF($E39&gt;0,2,1)),"")</x:f>
      </x:c>
      <x:c r="AA39" s="23" t="str">
        <x:f>IF(AND($H39="OK",$D$5="OK",AA$9&gt;=$C39,AA$9&lt;=$D39),IF($E39=1,3,IF($E39&gt;0,2,1)),"")</x:f>
      </x:c>
      <x:c r="AB39" s="23" t="str">
        <x:f>IF(AND($H39="OK",$D$5="OK",AB$9&gt;=$C39,AB$9&lt;=$D39),IF($E39=1,3,IF($E39&gt;0,2,1)),"")</x:f>
      </x:c>
      <x:c r="AC39" s="23" t="str">
        <x:f>IF(AND($H39="OK",$D$5="OK",AC$9&gt;=$C39,AC$9&lt;=$D39),IF($E39=1,3,IF($E39&gt;0,2,1)),"")</x:f>
      </x:c>
      <x:c r="AD39" s="23" t="str">
        <x:f>IF(AND($H39="OK",$D$5="OK",AD$9&gt;=$C39,AD$9&lt;=$D39),IF($E39=1,3,IF($E39&gt;0,2,1)),"")</x:f>
      </x:c>
      <x:c r="AE39" s="23" t="str">
        <x:f>IF(AND($H39="OK",$D$5="OK",AE$9&gt;=$C39,AE$9&lt;=$D39),IF($E39=1,3,IF($E39&gt;0,2,1)),"")</x:f>
      </x:c>
      <x:c r="AF39" s="23" t="str">
        <x:f>IF(AND($H39="OK",$D$5="OK",AF$9&gt;=$C39,AF$9&lt;=$D39),IF($E39=1,3,IF($E39&gt;0,2,1)),"")</x:f>
      </x:c>
      <x:c r="AG39" s="23" t="str">
        <x:f>IF(AND($H39="OK",$D$5="OK",AG$9&gt;=$C39,AG$9&lt;=$D39),IF($E39=1,3,IF($E39&gt;0,2,1)),"")</x:f>
      </x:c>
      <x:c r="AH39" s="23" t="str">
        <x:f>IF(AND($H39="OK",$D$5="OK",AH$9&gt;=$C39,AH$9&lt;=$D39),IF($E39=1,3,IF($E39&gt;0,2,1)),"")</x:f>
      </x:c>
      <x:c r="AI39" s="23" t="str">
        <x:f>IF(AND($H39="OK",$D$5="OK",AI$9&gt;=$C39,AI$9&lt;=$D39),IF($E39=1,3,IF($E39&gt;0,2,1)),"")</x:f>
      </x:c>
      <x:c r="AJ39" s="23" t="str">
        <x:f>IF(AND($H39="OK",$D$5="OK",AJ$9&gt;=$C39,AJ$9&lt;=$D39),IF($E39=1,3,IF($E39&gt;0,2,1)),"")</x:f>
      </x:c>
      <x:c r="AK39" s="23" t="str">
        <x:f>IF(AND($H39="OK",$D$5="OK",AK$9&gt;=$C39,AK$9&lt;=$D39),IF($E39=1,3,IF($E39&gt;0,2,1)),"")</x:f>
      </x:c>
      <x:c r="AL39" s="23" t="str">
        <x:f>IF(AND($H39="OK",$D$5="OK",AL$9&gt;=$C39,AL$9&lt;=$D39),IF($E39=1,3,IF($E39&gt;0,2,1)),"")</x:f>
      </x:c>
      <x:c r="AM39" s="23" t="str">
        <x:f>IF(AND($H39="OK",$D$5="OK",AM$9&gt;=$C39,AM$9&lt;=$D39),IF($E39=1,3,IF($E39&gt;0,2,1)),"")</x:f>
      </x:c>
      <x:c r="AN39" s="23" t="str">
        <x:f>IF(AND($H39="OK",$D$5="OK",AN$9&gt;=$C39,AN$9&lt;=$D39),IF($E39=1,3,IF($E39&gt;0,2,1)),"")</x:f>
      </x:c>
      <x:c r="AO39" s="23" t="str">
        <x:f>IF(AND($H39="OK",$D$5="OK",AO$9&gt;=$C39,AO$9&lt;=$D39),IF($E39=1,3,IF($E39&gt;0,2,1)),"")</x:f>
      </x:c>
      <x:c r="AP39" s="23" t="str">
        <x:f>IF(AND($H39="OK",$D$5="OK",AP$9&gt;=$C39,AP$9&lt;=$D39),IF($E39=1,3,IF($E39&gt;0,2,1)),"")</x:f>
      </x:c>
      <x:c r="AQ39" s="23" t="str">
        <x:f>IF(AND($H39="OK",$D$5="OK",AQ$9&gt;=$C39,AQ$9&lt;=$D39),IF($E39=1,3,IF($E39&gt;0,2,1)),"")</x:f>
      </x:c>
      <x:c r="AR39" s="23" t="str">
        <x:f>IF(AND($H39="OK",$D$5="OK",AR$9&gt;=$C39,AR$9&lt;=$D39),IF($E39=1,3,IF($E39&gt;0,2,1)),"")</x:f>
      </x:c>
      <x:c r="AS39" s="23" t="str">
        <x:f>IF(AND($H39="OK",$D$5="OK",AS$9&gt;=$C39,AS$9&lt;=$D39),IF($E39=1,3,IF($E39&gt;0,2,1)),"")</x:f>
      </x:c>
      <x:c r="AT39" s="23" t="str">
        <x:f>IF(AND($H39="OK",$D$5="OK",AT$9&gt;=$C39,AT$9&lt;=$D39),IF($E39=1,3,IF($E39&gt;0,2,1)),"")</x:f>
      </x:c>
      <x:c r="AU39" s="23" t="str">
        <x:f>IF(AND($H39="OK",$D$5="OK",AU$9&gt;=$C39,AU$9&lt;=$D39),IF($E39=1,3,IF($E39&gt;0,2,1)),"")</x:f>
      </x:c>
      <x:c r="AV39" s="23" t="str">
        <x:f>IF(AND($H39="OK",$D$5="OK",AV$9&gt;=$C39,AV$9&lt;=$D39),IF($E39=1,3,IF($E39&gt;0,2,1)),"")</x:f>
      </x:c>
      <x:c r="AW39" s="23" t="str">
        <x:f>IF(AND($H39="OK",$D$5="OK",AW$9&gt;=$C39,AW$9&lt;=$D39),IF($E39=1,3,IF($E39&gt;0,2,1)),"")</x:f>
      </x:c>
      <x:c r="AX39" s="23" t="str">
        <x:f>IF(AND($H39="OK",$D$5="OK",AX$9&gt;=$C39,AX$9&lt;=$D39),IF($E39=1,3,IF($E39&gt;0,2,1)),"")</x:f>
      </x:c>
    </x:row>
    <x:row r="40" ht="30" customHeight="1">
      <x:c r="A40" s="8"/>
      <x:c r="B40" s="8"/>
      <x:c r="C40" s="11"/>
      <x:c r="D40" s="11"/>
      <x:c r="E40" s="12"/>
      <x:c r="F40" s="13" t="str">
        <x:f>IF(H40="OK",D40-C40+1,"")</x:f>
      </x:c>
      <x:c r="G40" s="10" t="str">
        <x:f>IF(H40="","",IF(H40&lt;&gt;"OK","Revisar datos",IF($D$5&lt;&gt;"OK","Revisar ajustes",IF(E40=1,"Terminada",IF(D40&lt;$B$5,"Atrasada",IF(E40&gt;0,"En curso","Pendiente"))))))</x:f>
      </x:c>
      <x:c r="H40" s="10" t="str">
        <x:f>IF(COUNTA(A40:E40)=0,"",IF(A40="","Falta actividad",IF(B40="","Falta responsable",IF(OR(C40="",D40=""),"Faltan fechas",IF(OR(NOT(ISNUMBER(C40)),NOT(ISNUMBER(D40))),"Fechas no válidas",IF(OR(C40&lt;DATE(2000,1,1),D40&gt;DATE(2099,12,31),C40&lt;&gt;INT(C40),D40&lt;&gt;INT(D40)),"Fechas no válidas",IF(D40&lt;C40,"Fin anterior al inicio",IF(OR(ISBLANK(E40),NOT(ISNUMBER(E40))),"Falta avance válido",IF(OR(E40&lt;0,E40&gt;1),"Avance fuera de rango","OK")))))))))</x:f>
      </x:c>
      <x:c r="I40" s="23" t="str">
        <x:f>IF(AND($H40="OK",$D$5="OK",I$9&gt;=$C40,I$9&lt;=$D40),IF($E40=1,3,IF($E40&gt;0,2,1)),"")</x:f>
      </x:c>
      <x:c r="J40" s="23" t="str">
        <x:f>IF(AND($H40="OK",$D$5="OK",J$9&gt;=$C40,J$9&lt;=$D40),IF($E40=1,3,IF($E40&gt;0,2,1)),"")</x:f>
      </x:c>
      <x:c r="K40" s="23" t="str">
        <x:f>IF(AND($H40="OK",$D$5="OK",K$9&gt;=$C40,K$9&lt;=$D40),IF($E40=1,3,IF($E40&gt;0,2,1)),"")</x:f>
      </x:c>
      <x:c r="L40" s="23" t="str">
        <x:f>IF(AND($H40="OK",$D$5="OK",L$9&gt;=$C40,L$9&lt;=$D40),IF($E40=1,3,IF($E40&gt;0,2,1)),"")</x:f>
      </x:c>
      <x:c r="M40" s="23" t="str">
        <x:f>IF(AND($H40="OK",$D$5="OK",M$9&gt;=$C40,M$9&lt;=$D40),IF($E40=1,3,IF($E40&gt;0,2,1)),"")</x:f>
      </x:c>
      <x:c r="N40" s="23" t="str">
        <x:f>IF(AND($H40="OK",$D$5="OK",N$9&gt;=$C40,N$9&lt;=$D40),IF($E40=1,3,IF($E40&gt;0,2,1)),"")</x:f>
      </x:c>
      <x:c r="O40" s="23" t="str">
        <x:f>IF(AND($H40="OK",$D$5="OK",O$9&gt;=$C40,O$9&lt;=$D40),IF($E40=1,3,IF($E40&gt;0,2,1)),"")</x:f>
      </x:c>
      <x:c r="P40" s="23" t="str">
        <x:f>IF(AND($H40="OK",$D$5="OK",P$9&gt;=$C40,P$9&lt;=$D40),IF($E40=1,3,IF($E40&gt;0,2,1)),"")</x:f>
      </x:c>
      <x:c r="Q40" s="23" t="str">
        <x:f>IF(AND($H40="OK",$D$5="OK",Q$9&gt;=$C40,Q$9&lt;=$D40),IF($E40=1,3,IF($E40&gt;0,2,1)),"")</x:f>
      </x:c>
      <x:c r="R40" s="23" t="str">
        <x:f>IF(AND($H40="OK",$D$5="OK",R$9&gt;=$C40,R$9&lt;=$D40),IF($E40=1,3,IF($E40&gt;0,2,1)),"")</x:f>
      </x:c>
      <x:c r="S40" s="23" t="str">
        <x:f>IF(AND($H40="OK",$D$5="OK",S$9&gt;=$C40,S$9&lt;=$D40),IF($E40=1,3,IF($E40&gt;0,2,1)),"")</x:f>
      </x:c>
      <x:c r="T40" s="23" t="str">
        <x:f>IF(AND($H40="OK",$D$5="OK",T$9&gt;=$C40,T$9&lt;=$D40),IF($E40=1,3,IF($E40&gt;0,2,1)),"")</x:f>
      </x:c>
      <x:c r="U40" s="23" t="str">
        <x:f>IF(AND($H40="OK",$D$5="OK",U$9&gt;=$C40,U$9&lt;=$D40),IF($E40=1,3,IF($E40&gt;0,2,1)),"")</x:f>
      </x:c>
      <x:c r="V40" s="23" t="str">
        <x:f>IF(AND($H40="OK",$D$5="OK",V$9&gt;=$C40,V$9&lt;=$D40),IF($E40=1,3,IF($E40&gt;0,2,1)),"")</x:f>
      </x:c>
      <x:c r="W40" s="23" t="str">
        <x:f>IF(AND($H40="OK",$D$5="OK",W$9&gt;=$C40,W$9&lt;=$D40),IF($E40=1,3,IF($E40&gt;0,2,1)),"")</x:f>
      </x:c>
      <x:c r="X40" s="23" t="str">
        <x:f>IF(AND($H40="OK",$D$5="OK",X$9&gt;=$C40,X$9&lt;=$D40),IF($E40=1,3,IF($E40&gt;0,2,1)),"")</x:f>
      </x:c>
      <x:c r="Y40" s="23" t="str">
        <x:f>IF(AND($H40="OK",$D$5="OK",Y$9&gt;=$C40,Y$9&lt;=$D40),IF($E40=1,3,IF($E40&gt;0,2,1)),"")</x:f>
      </x:c>
      <x:c r="Z40" s="23" t="str">
        <x:f>IF(AND($H40="OK",$D$5="OK",Z$9&gt;=$C40,Z$9&lt;=$D40),IF($E40=1,3,IF($E40&gt;0,2,1)),"")</x:f>
      </x:c>
      <x:c r="AA40" s="23" t="str">
        <x:f>IF(AND($H40="OK",$D$5="OK",AA$9&gt;=$C40,AA$9&lt;=$D40),IF($E40=1,3,IF($E40&gt;0,2,1)),"")</x:f>
      </x:c>
      <x:c r="AB40" s="23" t="str">
        <x:f>IF(AND($H40="OK",$D$5="OK",AB$9&gt;=$C40,AB$9&lt;=$D40),IF($E40=1,3,IF($E40&gt;0,2,1)),"")</x:f>
      </x:c>
      <x:c r="AC40" s="23" t="str">
        <x:f>IF(AND($H40="OK",$D$5="OK",AC$9&gt;=$C40,AC$9&lt;=$D40),IF($E40=1,3,IF($E40&gt;0,2,1)),"")</x:f>
      </x:c>
      <x:c r="AD40" s="23" t="str">
        <x:f>IF(AND($H40="OK",$D$5="OK",AD$9&gt;=$C40,AD$9&lt;=$D40),IF($E40=1,3,IF($E40&gt;0,2,1)),"")</x:f>
      </x:c>
      <x:c r="AE40" s="23" t="str">
        <x:f>IF(AND($H40="OK",$D$5="OK",AE$9&gt;=$C40,AE$9&lt;=$D40),IF($E40=1,3,IF($E40&gt;0,2,1)),"")</x:f>
      </x:c>
      <x:c r="AF40" s="23" t="str">
        <x:f>IF(AND($H40="OK",$D$5="OK",AF$9&gt;=$C40,AF$9&lt;=$D40),IF($E40=1,3,IF($E40&gt;0,2,1)),"")</x:f>
      </x:c>
      <x:c r="AG40" s="23" t="str">
        <x:f>IF(AND($H40="OK",$D$5="OK",AG$9&gt;=$C40,AG$9&lt;=$D40),IF($E40=1,3,IF($E40&gt;0,2,1)),"")</x:f>
      </x:c>
      <x:c r="AH40" s="23" t="str">
        <x:f>IF(AND($H40="OK",$D$5="OK",AH$9&gt;=$C40,AH$9&lt;=$D40),IF($E40=1,3,IF($E40&gt;0,2,1)),"")</x:f>
      </x:c>
      <x:c r="AI40" s="23" t="str">
        <x:f>IF(AND($H40="OK",$D$5="OK",AI$9&gt;=$C40,AI$9&lt;=$D40),IF($E40=1,3,IF($E40&gt;0,2,1)),"")</x:f>
      </x:c>
      <x:c r="AJ40" s="23" t="str">
        <x:f>IF(AND($H40="OK",$D$5="OK",AJ$9&gt;=$C40,AJ$9&lt;=$D40),IF($E40=1,3,IF($E40&gt;0,2,1)),"")</x:f>
      </x:c>
      <x:c r="AK40" s="23" t="str">
        <x:f>IF(AND($H40="OK",$D$5="OK",AK$9&gt;=$C40,AK$9&lt;=$D40),IF($E40=1,3,IF($E40&gt;0,2,1)),"")</x:f>
      </x:c>
      <x:c r="AL40" s="23" t="str">
        <x:f>IF(AND($H40="OK",$D$5="OK",AL$9&gt;=$C40,AL$9&lt;=$D40),IF($E40=1,3,IF($E40&gt;0,2,1)),"")</x:f>
      </x:c>
      <x:c r="AM40" s="23" t="str">
        <x:f>IF(AND($H40="OK",$D$5="OK",AM$9&gt;=$C40,AM$9&lt;=$D40),IF($E40=1,3,IF($E40&gt;0,2,1)),"")</x:f>
      </x:c>
      <x:c r="AN40" s="23" t="str">
        <x:f>IF(AND($H40="OK",$D$5="OK",AN$9&gt;=$C40,AN$9&lt;=$D40),IF($E40=1,3,IF($E40&gt;0,2,1)),"")</x:f>
      </x:c>
      <x:c r="AO40" s="23" t="str">
        <x:f>IF(AND($H40="OK",$D$5="OK",AO$9&gt;=$C40,AO$9&lt;=$D40),IF($E40=1,3,IF($E40&gt;0,2,1)),"")</x:f>
      </x:c>
      <x:c r="AP40" s="23" t="str">
        <x:f>IF(AND($H40="OK",$D$5="OK",AP$9&gt;=$C40,AP$9&lt;=$D40),IF($E40=1,3,IF($E40&gt;0,2,1)),"")</x:f>
      </x:c>
      <x:c r="AQ40" s="23" t="str">
        <x:f>IF(AND($H40="OK",$D$5="OK",AQ$9&gt;=$C40,AQ$9&lt;=$D40),IF($E40=1,3,IF($E40&gt;0,2,1)),"")</x:f>
      </x:c>
      <x:c r="AR40" s="23" t="str">
        <x:f>IF(AND($H40="OK",$D$5="OK",AR$9&gt;=$C40,AR$9&lt;=$D40),IF($E40=1,3,IF($E40&gt;0,2,1)),"")</x:f>
      </x:c>
      <x:c r="AS40" s="23" t="str">
        <x:f>IF(AND($H40="OK",$D$5="OK",AS$9&gt;=$C40,AS$9&lt;=$D40),IF($E40=1,3,IF($E40&gt;0,2,1)),"")</x:f>
      </x:c>
      <x:c r="AT40" s="23" t="str">
        <x:f>IF(AND($H40="OK",$D$5="OK",AT$9&gt;=$C40,AT$9&lt;=$D40),IF($E40=1,3,IF($E40&gt;0,2,1)),"")</x:f>
      </x:c>
      <x:c r="AU40" s="23" t="str">
        <x:f>IF(AND($H40="OK",$D$5="OK",AU$9&gt;=$C40,AU$9&lt;=$D40),IF($E40=1,3,IF($E40&gt;0,2,1)),"")</x:f>
      </x:c>
      <x:c r="AV40" s="23" t="str">
        <x:f>IF(AND($H40="OK",$D$5="OK",AV$9&gt;=$C40,AV$9&lt;=$D40),IF($E40=1,3,IF($E40&gt;0,2,1)),"")</x:f>
      </x:c>
      <x:c r="AW40" s="23" t="str">
        <x:f>IF(AND($H40="OK",$D$5="OK",AW$9&gt;=$C40,AW$9&lt;=$D40),IF($E40=1,3,IF($E40&gt;0,2,1)),"")</x:f>
      </x:c>
      <x:c r="AX40" s="23" t="str">
        <x:f>IF(AND($H40="OK",$D$5="OK",AX$9&gt;=$C40,AX$9&lt;=$D40),IF($E40=1,3,IF($E40&gt;0,2,1)),"")</x:f>
      </x:c>
    </x:row>
    <x:row r="41" ht="30" customHeight="1">
      <x:c r="A41" s="8"/>
      <x:c r="B41" s="8"/>
      <x:c r="C41" s="11"/>
      <x:c r="D41" s="11"/>
      <x:c r="E41" s="12"/>
      <x:c r="F41" s="13" t="str">
        <x:f>IF(H41="OK",D41-C41+1,"")</x:f>
      </x:c>
      <x:c r="G41" s="10" t="str">
        <x:f>IF(H41="","",IF(H41&lt;&gt;"OK","Revisar datos",IF($D$5&lt;&gt;"OK","Revisar ajustes",IF(E41=1,"Terminada",IF(D41&lt;$B$5,"Atrasada",IF(E41&gt;0,"En curso","Pendiente"))))))</x:f>
      </x:c>
      <x:c r="H41" s="10" t="str">
        <x:f>IF(COUNTA(A41:E41)=0,"",IF(A41="","Falta actividad",IF(B41="","Falta responsable",IF(OR(C41="",D41=""),"Faltan fechas",IF(OR(NOT(ISNUMBER(C41)),NOT(ISNUMBER(D41))),"Fechas no válidas",IF(OR(C41&lt;DATE(2000,1,1),D41&gt;DATE(2099,12,31),C41&lt;&gt;INT(C41),D41&lt;&gt;INT(D41)),"Fechas no válidas",IF(D41&lt;C41,"Fin anterior al inicio",IF(OR(ISBLANK(E41),NOT(ISNUMBER(E41))),"Falta avance válido",IF(OR(E41&lt;0,E41&gt;1),"Avance fuera de rango","OK")))))))))</x:f>
      </x:c>
      <x:c r="I41" s="23" t="str">
        <x:f>IF(AND($H41="OK",$D$5="OK",I$9&gt;=$C41,I$9&lt;=$D41),IF($E41=1,3,IF($E41&gt;0,2,1)),"")</x:f>
      </x:c>
      <x:c r="J41" s="23" t="str">
        <x:f>IF(AND($H41="OK",$D$5="OK",J$9&gt;=$C41,J$9&lt;=$D41),IF($E41=1,3,IF($E41&gt;0,2,1)),"")</x:f>
      </x:c>
      <x:c r="K41" s="23" t="str">
        <x:f>IF(AND($H41="OK",$D$5="OK",K$9&gt;=$C41,K$9&lt;=$D41),IF($E41=1,3,IF($E41&gt;0,2,1)),"")</x:f>
      </x:c>
      <x:c r="L41" s="23" t="str">
        <x:f>IF(AND($H41="OK",$D$5="OK",L$9&gt;=$C41,L$9&lt;=$D41),IF($E41=1,3,IF($E41&gt;0,2,1)),"")</x:f>
      </x:c>
      <x:c r="M41" s="23" t="str">
        <x:f>IF(AND($H41="OK",$D$5="OK",M$9&gt;=$C41,M$9&lt;=$D41),IF($E41=1,3,IF($E41&gt;0,2,1)),"")</x:f>
      </x:c>
      <x:c r="N41" s="23" t="str">
        <x:f>IF(AND($H41="OK",$D$5="OK",N$9&gt;=$C41,N$9&lt;=$D41),IF($E41=1,3,IF($E41&gt;0,2,1)),"")</x:f>
      </x:c>
      <x:c r="O41" s="23" t="str">
        <x:f>IF(AND($H41="OK",$D$5="OK",O$9&gt;=$C41,O$9&lt;=$D41),IF($E41=1,3,IF($E41&gt;0,2,1)),"")</x:f>
      </x:c>
      <x:c r="P41" s="23" t="str">
        <x:f>IF(AND($H41="OK",$D$5="OK",P$9&gt;=$C41,P$9&lt;=$D41),IF($E41=1,3,IF($E41&gt;0,2,1)),"")</x:f>
      </x:c>
      <x:c r="Q41" s="23" t="str">
        <x:f>IF(AND($H41="OK",$D$5="OK",Q$9&gt;=$C41,Q$9&lt;=$D41),IF($E41=1,3,IF($E41&gt;0,2,1)),"")</x:f>
      </x:c>
      <x:c r="R41" s="23" t="str">
        <x:f>IF(AND($H41="OK",$D$5="OK",R$9&gt;=$C41,R$9&lt;=$D41),IF($E41=1,3,IF($E41&gt;0,2,1)),"")</x:f>
      </x:c>
      <x:c r="S41" s="23" t="str">
        <x:f>IF(AND($H41="OK",$D$5="OK",S$9&gt;=$C41,S$9&lt;=$D41),IF($E41=1,3,IF($E41&gt;0,2,1)),"")</x:f>
      </x:c>
      <x:c r="T41" s="23" t="str">
        <x:f>IF(AND($H41="OK",$D$5="OK",T$9&gt;=$C41,T$9&lt;=$D41),IF($E41=1,3,IF($E41&gt;0,2,1)),"")</x:f>
      </x:c>
      <x:c r="U41" s="23" t="str">
        <x:f>IF(AND($H41="OK",$D$5="OK",U$9&gt;=$C41,U$9&lt;=$D41),IF($E41=1,3,IF($E41&gt;0,2,1)),"")</x:f>
      </x:c>
      <x:c r="V41" s="23" t="str">
        <x:f>IF(AND($H41="OK",$D$5="OK",V$9&gt;=$C41,V$9&lt;=$D41),IF($E41=1,3,IF($E41&gt;0,2,1)),"")</x:f>
      </x:c>
      <x:c r="W41" s="23" t="str">
        <x:f>IF(AND($H41="OK",$D$5="OK",W$9&gt;=$C41,W$9&lt;=$D41),IF($E41=1,3,IF($E41&gt;0,2,1)),"")</x:f>
      </x:c>
      <x:c r="X41" s="23" t="str">
        <x:f>IF(AND($H41="OK",$D$5="OK",X$9&gt;=$C41,X$9&lt;=$D41),IF($E41=1,3,IF($E41&gt;0,2,1)),"")</x:f>
      </x:c>
      <x:c r="Y41" s="23" t="str">
        <x:f>IF(AND($H41="OK",$D$5="OK",Y$9&gt;=$C41,Y$9&lt;=$D41),IF($E41=1,3,IF($E41&gt;0,2,1)),"")</x:f>
      </x:c>
      <x:c r="Z41" s="23" t="str">
        <x:f>IF(AND($H41="OK",$D$5="OK",Z$9&gt;=$C41,Z$9&lt;=$D41),IF($E41=1,3,IF($E41&gt;0,2,1)),"")</x:f>
      </x:c>
      <x:c r="AA41" s="23" t="str">
        <x:f>IF(AND($H41="OK",$D$5="OK",AA$9&gt;=$C41,AA$9&lt;=$D41),IF($E41=1,3,IF($E41&gt;0,2,1)),"")</x:f>
      </x:c>
      <x:c r="AB41" s="23" t="str">
        <x:f>IF(AND($H41="OK",$D$5="OK",AB$9&gt;=$C41,AB$9&lt;=$D41),IF($E41=1,3,IF($E41&gt;0,2,1)),"")</x:f>
      </x:c>
      <x:c r="AC41" s="23" t="str">
        <x:f>IF(AND($H41="OK",$D$5="OK",AC$9&gt;=$C41,AC$9&lt;=$D41),IF($E41=1,3,IF($E41&gt;0,2,1)),"")</x:f>
      </x:c>
      <x:c r="AD41" s="23" t="str">
        <x:f>IF(AND($H41="OK",$D$5="OK",AD$9&gt;=$C41,AD$9&lt;=$D41),IF($E41=1,3,IF($E41&gt;0,2,1)),"")</x:f>
      </x:c>
      <x:c r="AE41" s="23" t="str">
        <x:f>IF(AND($H41="OK",$D$5="OK",AE$9&gt;=$C41,AE$9&lt;=$D41),IF($E41=1,3,IF($E41&gt;0,2,1)),"")</x:f>
      </x:c>
      <x:c r="AF41" s="23" t="str">
        <x:f>IF(AND($H41="OK",$D$5="OK",AF$9&gt;=$C41,AF$9&lt;=$D41),IF($E41=1,3,IF($E41&gt;0,2,1)),"")</x:f>
      </x:c>
      <x:c r="AG41" s="23" t="str">
        <x:f>IF(AND($H41="OK",$D$5="OK",AG$9&gt;=$C41,AG$9&lt;=$D41),IF($E41=1,3,IF($E41&gt;0,2,1)),"")</x:f>
      </x:c>
      <x:c r="AH41" s="23" t="str">
        <x:f>IF(AND($H41="OK",$D$5="OK",AH$9&gt;=$C41,AH$9&lt;=$D41),IF($E41=1,3,IF($E41&gt;0,2,1)),"")</x:f>
      </x:c>
      <x:c r="AI41" s="23" t="str">
        <x:f>IF(AND($H41="OK",$D$5="OK",AI$9&gt;=$C41,AI$9&lt;=$D41),IF($E41=1,3,IF($E41&gt;0,2,1)),"")</x:f>
      </x:c>
      <x:c r="AJ41" s="23" t="str">
        <x:f>IF(AND($H41="OK",$D$5="OK",AJ$9&gt;=$C41,AJ$9&lt;=$D41),IF($E41=1,3,IF($E41&gt;0,2,1)),"")</x:f>
      </x:c>
      <x:c r="AK41" s="23" t="str">
        <x:f>IF(AND($H41="OK",$D$5="OK",AK$9&gt;=$C41,AK$9&lt;=$D41),IF($E41=1,3,IF($E41&gt;0,2,1)),"")</x:f>
      </x:c>
      <x:c r="AL41" s="23" t="str">
        <x:f>IF(AND($H41="OK",$D$5="OK",AL$9&gt;=$C41,AL$9&lt;=$D41),IF($E41=1,3,IF($E41&gt;0,2,1)),"")</x:f>
      </x:c>
      <x:c r="AM41" s="23" t="str">
        <x:f>IF(AND($H41="OK",$D$5="OK",AM$9&gt;=$C41,AM$9&lt;=$D41),IF($E41=1,3,IF($E41&gt;0,2,1)),"")</x:f>
      </x:c>
      <x:c r="AN41" s="23" t="str">
        <x:f>IF(AND($H41="OK",$D$5="OK",AN$9&gt;=$C41,AN$9&lt;=$D41),IF($E41=1,3,IF($E41&gt;0,2,1)),"")</x:f>
      </x:c>
      <x:c r="AO41" s="23" t="str">
        <x:f>IF(AND($H41="OK",$D$5="OK",AO$9&gt;=$C41,AO$9&lt;=$D41),IF($E41=1,3,IF($E41&gt;0,2,1)),"")</x:f>
      </x:c>
      <x:c r="AP41" s="23" t="str">
        <x:f>IF(AND($H41="OK",$D$5="OK",AP$9&gt;=$C41,AP$9&lt;=$D41),IF($E41=1,3,IF($E41&gt;0,2,1)),"")</x:f>
      </x:c>
      <x:c r="AQ41" s="23" t="str">
        <x:f>IF(AND($H41="OK",$D$5="OK",AQ$9&gt;=$C41,AQ$9&lt;=$D41),IF($E41=1,3,IF($E41&gt;0,2,1)),"")</x:f>
      </x:c>
      <x:c r="AR41" s="23" t="str">
        <x:f>IF(AND($H41="OK",$D$5="OK",AR$9&gt;=$C41,AR$9&lt;=$D41),IF($E41=1,3,IF($E41&gt;0,2,1)),"")</x:f>
      </x:c>
      <x:c r="AS41" s="23" t="str">
        <x:f>IF(AND($H41="OK",$D$5="OK",AS$9&gt;=$C41,AS$9&lt;=$D41),IF($E41=1,3,IF($E41&gt;0,2,1)),"")</x:f>
      </x:c>
      <x:c r="AT41" s="23" t="str">
        <x:f>IF(AND($H41="OK",$D$5="OK",AT$9&gt;=$C41,AT$9&lt;=$D41),IF($E41=1,3,IF($E41&gt;0,2,1)),"")</x:f>
      </x:c>
      <x:c r="AU41" s="23" t="str">
        <x:f>IF(AND($H41="OK",$D$5="OK",AU$9&gt;=$C41,AU$9&lt;=$D41),IF($E41=1,3,IF($E41&gt;0,2,1)),"")</x:f>
      </x:c>
      <x:c r="AV41" s="23" t="str">
        <x:f>IF(AND($H41="OK",$D$5="OK",AV$9&gt;=$C41,AV$9&lt;=$D41),IF($E41=1,3,IF($E41&gt;0,2,1)),"")</x:f>
      </x:c>
      <x:c r="AW41" s="23" t="str">
        <x:f>IF(AND($H41="OK",$D$5="OK",AW$9&gt;=$C41,AW$9&lt;=$D41),IF($E41=1,3,IF($E41&gt;0,2,1)),"")</x:f>
      </x:c>
      <x:c r="AX41" s="23" t="str">
        <x:f>IF(AND($H41="OK",$D$5="OK",AX$9&gt;=$C41,AX$9&lt;=$D41),IF($E41=1,3,IF($E41&gt;0,2,1)),"")</x:f>
      </x:c>
    </x:row>
    <x:row r="42" ht="30" customHeight="1">
      <x:c r="A42" s="8"/>
      <x:c r="B42" s="8"/>
      <x:c r="C42" s="11"/>
      <x:c r="D42" s="11"/>
      <x:c r="E42" s="12"/>
      <x:c r="F42" s="13" t="str">
        <x:f>IF(H42="OK",D42-C42+1,"")</x:f>
      </x:c>
      <x:c r="G42" s="10" t="str">
        <x:f>IF(H42="","",IF(H42&lt;&gt;"OK","Revisar datos",IF($D$5&lt;&gt;"OK","Revisar ajustes",IF(E42=1,"Terminada",IF(D42&lt;$B$5,"Atrasada",IF(E42&gt;0,"En curso","Pendiente"))))))</x:f>
      </x:c>
      <x:c r="H42" s="10" t="str">
        <x:f>IF(COUNTA(A42:E42)=0,"",IF(A42="","Falta actividad",IF(B42="","Falta responsable",IF(OR(C42="",D42=""),"Faltan fechas",IF(OR(NOT(ISNUMBER(C42)),NOT(ISNUMBER(D42))),"Fechas no válidas",IF(OR(C42&lt;DATE(2000,1,1),D42&gt;DATE(2099,12,31),C42&lt;&gt;INT(C42),D42&lt;&gt;INT(D42)),"Fechas no válidas",IF(D42&lt;C42,"Fin anterior al inicio",IF(OR(ISBLANK(E42),NOT(ISNUMBER(E42))),"Falta avance válido",IF(OR(E42&lt;0,E42&gt;1),"Avance fuera de rango","OK")))))))))</x:f>
      </x:c>
      <x:c r="I42" s="23" t="str">
        <x:f>IF(AND($H42="OK",$D$5="OK",I$9&gt;=$C42,I$9&lt;=$D42),IF($E42=1,3,IF($E42&gt;0,2,1)),"")</x:f>
      </x:c>
      <x:c r="J42" s="23" t="str">
        <x:f>IF(AND($H42="OK",$D$5="OK",J$9&gt;=$C42,J$9&lt;=$D42),IF($E42=1,3,IF($E42&gt;0,2,1)),"")</x:f>
      </x:c>
      <x:c r="K42" s="23" t="str">
        <x:f>IF(AND($H42="OK",$D$5="OK",K$9&gt;=$C42,K$9&lt;=$D42),IF($E42=1,3,IF($E42&gt;0,2,1)),"")</x:f>
      </x:c>
      <x:c r="L42" s="23" t="str">
        <x:f>IF(AND($H42="OK",$D$5="OK",L$9&gt;=$C42,L$9&lt;=$D42),IF($E42=1,3,IF($E42&gt;0,2,1)),"")</x:f>
      </x:c>
      <x:c r="M42" s="23" t="str">
        <x:f>IF(AND($H42="OK",$D$5="OK",M$9&gt;=$C42,M$9&lt;=$D42),IF($E42=1,3,IF($E42&gt;0,2,1)),"")</x:f>
      </x:c>
      <x:c r="N42" s="23" t="str">
        <x:f>IF(AND($H42="OK",$D$5="OK",N$9&gt;=$C42,N$9&lt;=$D42),IF($E42=1,3,IF($E42&gt;0,2,1)),"")</x:f>
      </x:c>
      <x:c r="O42" s="23" t="str">
        <x:f>IF(AND($H42="OK",$D$5="OK",O$9&gt;=$C42,O$9&lt;=$D42),IF($E42=1,3,IF($E42&gt;0,2,1)),"")</x:f>
      </x:c>
      <x:c r="P42" s="23" t="str">
        <x:f>IF(AND($H42="OK",$D$5="OK",P$9&gt;=$C42,P$9&lt;=$D42),IF($E42=1,3,IF($E42&gt;0,2,1)),"")</x:f>
      </x:c>
      <x:c r="Q42" s="23" t="str">
        <x:f>IF(AND($H42="OK",$D$5="OK",Q$9&gt;=$C42,Q$9&lt;=$D42),IF($E42=1,3,IF($E42&gt;0,2,1)),"")</x:f>
      </x:c>
      <x:c r="R42" s="23" t="str">
        <x:f>IF(AND($H42="OK",$D$5="OK",R$9&gt;=$C42,R$9&lt;=$D42),IF($E42=1,3,IF($E42&gt;0,2,1)),"")</x:f>
      </x:c>
      <x:c r="S42" s="23" t="str">
        <x:f>IF(AND($H42="OK",$D$5="OK",S$9&gt;=$C42,S$9&lt;=$D42),IF($E42=1,3,IF($E42&gt;0,2,1)),"")</x:f>
      </x:c>
      <x:c r="T42" s="23" t="str">
        <x:f>IF(AND($H42="OK",$D$5="OK",T$9&gt;=$C42,T$9&lt;=$D42),IF($E42=1,3,IF($E42&gt;0,2,1)),"")</x:f>
      </x:c>
      <x:c r="U42" s="23" t="str">
        <x:f>IF(AND($H42="OK",$D$5="OK",U$9&gt;=$C42,U$9&lt;=$D42),IF($E42=1,3,IF($E42&gt;0,2,1)),"")</x:f>
      </x:c>
      <x:c r="V42" s="23" t="str">
        <x:f>IF(AND($H42="OK",$D$5="OK",V$9&gt;=$C42,V$9&lt;=$D42),IF($E42=1,3,IF($E42&gt;0,2,1)),"")</x:f>
      </x:c>
      <x:c r="W42" s="23" t="str">
        <x:f>IF(AND($H42="OK",$D$5="OK",W$9&gt;=$C42,W$9&lt;=$D42),IF($E42=1,3,IF($E42&gt;0,2,1)),"")</x:f>
      </x:c>
      <x:c r="X42" s="23" t="str">
        <x:f>IF(AND($H42="OK",$D$5="OK",X$9&gt;=$C42,X$9&lt;=$D42),IF($E42=1,3,IF($E42&gt;0,2,1)),"")</x:f>
      </x:c>
      <x:c r="Y42" s="23" t="str">
        <x:f>IF(AND($H42="OK",$D$5="OK",Y$9&gt;=$C42,Y$9&lt;=$D42),IF($E42=1,3,IF($E42&gt;0,2,1)),"")</x:f>
      </x:c>
      <x:c r="Z42" s="23" t="str">
        <x:f>IF(AND($H42="OK",$D$5="OK",Z$9&gt;=$C42,Z$9&lt;=$D42),IF($E42=1,3,IF($E42&gt;0,2,1)),"")</x:f>
      </x:c>
      <x:c r="AA42" s="23" t="str">
        <x:f>IF(AND($H42="OK",$D$5="OK",AA$9&gt;=$C42,AA$9&lt;=$D42),IF($E42=1,3,IF($E42&gt;0,2,1)),"")</x:f>
      </x:c>
      <x:c r="AB42" s="23" t="str">
        <x:f>IF(AND($H42="OK",$D$5="OK",AB$9&gt;=$C42,AB$9&lt;=$D42),IF($E42=1,3,IF($E42&gt;0,2,1)),"")</x:f>
      </x:c>
      <x:c r="AC42" s="23" t="str">
        <x:f>IF(AND($H42="OK",$D$5="OK",AC$9&gt;=$C42,AC$9&lt;=$D42),IF($E42=1,3,IF($E42&gt;0,2,1)),"")</x:f>
      </x:c>
      <x:c r="AD42" s="23" t="str">
        <x:f>IF(AND($H42="OK",$D$5="OK",AD$9&gt;=$C42,AD$9&lt;=$D42),IF($E42=1,3,IF($E42&gt;0,2,1)),"")</x:f>
      </x:c>
      <x:c r="AE42" s="23" t="str">
        <x:f>IF(AND($H42="OK",$D$5="OK",AE$9&gt;=$C42,AE$9&lt;=$D42),IF($E42=1,3,IF($E42&gt;0,2,1)),"")</x:f>
      </x:c>
      <x:c r="AF42" s="23" t="str">
        <x:f>IF(AND($H42="OK",$D$5="OK",AF$9&gt;=$C42,AF$9&lt;=$D42),IF($E42=1,3,IF($E42&gt;0,2,1)),"")</x:f>
      </x:c>
      <x:c r="AG42" s="23" t="str">
        <x:f>IF(AND($H42="OK",$D$5="OK",AG$9&gt;=$C42,AG$9&lt;=$D42),IF($E42=1,3,IF($E42&gt;0,2,1)),"")</x:f>
      </x:c>
      <x:c r="AH42" s="23" t="str">
        <x:f>IF(AND($H42="OK",$D$5="OK",AH$9&gt;=$C42,AH$9&lt;=$D42),IF($E42=1,3,IF($E42&gt;0,2,1)),"")</x:f>
      </x:c>
      <x:c r="AI42" s="23" t="str">
        <x:f>IF(AND($H42="OK",$D$5="OK",AI$9&gt;=$C42,AI$9&lt;=$D42),IF($E42=1,3,IF($E42&gt;0,2,1)),"")</x:f>
      </x:c>
      <x:c r="AJ42" s="23" t="str">
        <x:f>IF(AND($H42="OK",$D$5="OK",AJ$9&gt;=$C42,AJ$9&lt;=$D42),IF($E42=1,3,IF($E42&gt;0,2,1)),"")</x:f>
      </x:c>
      <x:c r="AK42" s="23" t="str">
        <x:f>IF(AND($H42="OK",$D$5="OK",AK$9&gt;=$C42,AK$9&lt;=$D42),IF($E42=1,3,IF($E42&gt;0,2,1)),"")</x:f>
      </x:c>
      <x:c r="AL42" s="23" t="str">
        <x:f>IF(AND($H42="OK",$D$5="OK",AL$9&gt;=$C42,AL$9&lt;=$D42),IF($E42=1,3,IF($E42&gt;0,2,1)),"")</x:f>
      </x:c>
      <x:c r="AM42" s="23" t="str">
        <x:f>IF(AND($H42="OK",$D$5="OK",AM$9&gt;=$C42,AM$9&lt;=$D42),IF($E42=1,3,IF($E42&gt;0,2,1)),"")</x:f>
      </x:c>
      <x:c r="AN42" s="23" t="str">
        <x:f>IF(AND($H42="OK",$D$5="OK",AN$9&gt;=$C42,AN$9&lt;=$D42),IF($E42=1,3,IF($E42&gt;0,2,1)),"")</x:f>
      </x:c>
      <x:c r="AO42" s="23" t="str">
        <x:f>IF(AND($H42="OK",$D$5="OK",AO$9&gt;=$C42,AO$9&lt;=$D42),IF($E42=1,3,IF($E42&gt;0,2,1)),"")</x:f>
      </x:c>
      <x:c r="AP42" s="23" t="str">
        <x:f>IF(AND($H42="OK",$D$5="OK",AP$9&gt;=$C42,AP$9&lt;=$D42),IF($E42=1,3,IF($E42&gt;0,2,1)),"")</x:f>
      </x:c>
      <x:c r="AQ42" s="23" t="str">
        <x:f>IF(AND($H42="OK",$D$5="OK",AQ$9&gt;=$C42,AQ$9&lt;=$D42),IF($E42=1,3,IF($E42&gt;0,2,1)),"")</x:f>
      </x:c>
      <x:c r="AR42" s="23" t="str">
        <x:f>IF(AND($H42="OK",$D$5="OK",AR$9&gt;=$C42,AR$9&lt;=$D42),IF($E42=1,3,IF($E42&gt;0,2,1)),"")</x:f>
      </x:c>
      <x:c r="AS42" s="23" t="str">
        <x:f>IF(AND($H42="OK",$D$5="OK",AS$9&gt;=$C42,AS$9&lt;=$D42),IF($E42=1,3,IF($E42&gt;0,2,1)),"")</x:f>
      </x:c>
      <x:c r="AT42" s="23" t="str">
        <x:f>IF(AND($H42="OK",$D$5="OK",AT$9&gt;=$C42,AT$9&lt;=$D42),IF($E42=1,3,IF($E42&gt;0,2,1)),"")</x:f>
      </x:c>
      <x:c r="AU42" s="23" t="str">
        <x:f>IF(AND($H42="OK",$D$5="OK",AU$9&gt;=$C42,AU$9&lt;=$D42),IF($E42=1,3,IF($E42&gt;0,2,1)),"")</x:f>
      </x:c>
      <x:c r="AV42" s="23" t="str">
        <x:f>IF(AND($H42="OK",$D$5="OK",AV$9&gt;=$C42,AV$9&lt;=$D42),IF($E42=1,3,IF($E42&gt;0,2,1)),"")</x:f>
      </x:c>
      <x:c r="AW42" s="23" t="str">
        <x:f>IF(AND($H42="OK",$D$5="OK",AW$9&gt;=$C42,AW$9&lt;=$D42),IF($E42=1,3,IF($E42&gt;0,2,1)),"")</x:f>
      </x:c>
      <x:c r="AX42" s="23" t="str">
        <x:f>IF(AND($H42="OK",$D$5="OK",AX$9&gt;=$C42,AX$9&lt;=$D42),IF($E42=1,3,IF($E42&gt;0,2,1)),"")</x:f>
      </x:c>
    </x:row>
    <x:row r="43" ht="30" customHeight="1">
      <x:c r="A43" s="8"/>
      <x:c r="B43" s="8"/>
      <x:c r="C43" s="11"/>
      <x:c r="D43" s="11"/>
      <x:c r="E43" s="12"/>
      <x:c r="F43" s="13" t="str">
        <x:f>IF(H43="OK",D43-C43+1,"")</x:f>
      </x:c>
      <x:c r="G43" s="10" t="str">
        <x:f>IF(H43="","",IF(H43&lt;&gt;"OK","Revisar datos",IF($D$5&lt;&gt;"OK","Revisar ajustes",IF(E43=1,"Terminada",IF(D43&lt;$B$5,"Atrasada",IF(E43&gt;0,"En curso","Pendiente"))))))</x:f>
      </x:c>
      <x:c r="H43" s="10" t="str">
        <x:f>IF(COUNTA(A43:E43)=0,"",IF(A43="","Falta actividad",IF(B43="","Falta responsable",IF(OR(C43="",D43=""),"Faltan fechas",IF(OR(NOT(ISNUMBER(C43)),NOT(ISNUMBER(D43))),"Fechas no válidas",IF(OR(C43&lt;DATE(2000,1,1),D43&gt;DATE(2099,12,31),C43&lt;&gt;INT(C43),D43&lt;&gt;INT(D43)),"Fechas no válidas",IF(D43&lt;C43,"Fin anterior al inicio",IF(OR(ISBLANK(E43),NOT(ISNUMBER(E43))),"Falta avance válido",IF(OR(E43&lt;0,E43&gt;1),"Avance fuera de rango","OK")))))))))</x:f>
      </x:c>
      <x:c r="I43" s="23" t="str">
        <x:f>IF(AND($H43="OK",$D$5="OK",I$9&gt;=$C43,I$9&lt;=$D43),IF($E43=1,3,IF($E43&gt;0,2,1)),"")</x:f>
      </x:c>
      <x:c r="J43" s="23" t="str">
        <x:f>IF(AND($H43="OK",$D$5="OK",J$9&gt;=$C43,J$9&lt;=$D43),IF($E43=1,3,IF($E43&gt;0,2,1)),"")</x:f>
      </x:c>
      <x:c r="K43" s="23" t="str">
        <x:f>IF(AND($H43="OK",$D$5="OK",K$9&gt;=$C43,K$9&lt;=$D43),IF($E43=1,3,IF($E43&gt;0,2,1)),"")</x:f>
      </x:c>
      <x:c r="L43" s="23" t="str">
        <x:f>IF(AND($H43="OK",$D$5="OK",L$9&gt;=$C43,L$9&lt;=$D43),IF($E43=1,3,IF($E43&gt;0,2,1)),"")</x:f>
      </x:c>
      <x:c r="M43" s="23" t="str">
        <x:f>IF(AND($H43="OK",$D$5="OK",M$9&gt;=$C43,M$9&lt;=$D43),IF($E43=1,3,IF($E43&gt;0,2,1)),"")</x:f>
      </x:c>
      <x:c r="N43" s="23" t="str">
        <x:f>IF(AND($H43="OK",$D$5="OK",N$9&gt;=$C43,N$9&lt;=$D43),IF($E43=1,3,IF($E43&gt;0,2,1)),"")</x:f>
      </x:c>
      <x:c r="O43" s="23" t="str">
        <x:f>IF(AND($H43="OK",$D$5="OK",O$9&gt;=$C43,O$9&lt;=$D43),IF($E43=1,3,IF($E43&gt;0,2,1)),"")</x:f>
      </x:c>
      <x:c r="P43" s="23" t="str">
        <x:f>IF(AND($H43="OK",$D$5="OK",P$9&gt;=$C43,P$9&lt;=$D43),IF($E43=1,3,IF($E43&gt;0,2,1)),"")</x:f>
      </x:c>
      <x:c r="Q43" s="23" t="str">
        <x:f>IF(AND($H43="OK",$D$5="OK",Q$9&gt;=$C43,Q$9&lt;=$D43),IF($E43=1,3,IF($E43&gt;0,2,1)),"")</x:f>
      </x:c>
      <x:c r="R43" s="23" t="str">
        <x:f>IF(AND($H43="OK",$D$5="OK",R$9&gt;=$C43,R$9&lt;=$D43),IF($E43=1,3,IF($E43&gt;0,2,1)),"")</x:f>
      </x:c>
      <x:c r="S43" s="23" t="str">
        <x:f>IF(AND($H43="OK",$D$5="OK",S$9&gt;=$C43,S$9&lt;=$D43),IF($E43=1,3,IF($E43&gt;0,2,1)),"")</x:f>
      </x:c>
      <x:c r="T43" s="23" t="str">
        <x:f>IF(AND($H43="OK",$D$5="OK",T$9&gt;=$C43,T$9&lt;=$D43),IF($E43=1,3,IF($E43&gt;0,2,1)),"")</x:f>
      </x:c>
      <x:c r="U43" s="23" t="str">
        <x:f>IF(AND($H43="OK",$D$5="OK",U$9&gt;=$C43,U$9&lt;=$D43),IF($E43=1,3,IF($E43&gt;0,2,1)),"")</x:f>
      </x:c>
      <x:c r="V43" s="23" t="str">
        <x:f>IF(AND($H43="OK",$D$5="OK",V$9&gt;=$C43,V$9&lt;=$D43),IF($E43=1,3,IF($E43&gt;0,2,1)),"")</x:f>
      </x:c>
      <x:c r="W43" s="23" t="str">
        <x:f>IF(AND($H43="OK",$D$5="OK",W$9&gt;=$C43,W$9&lt;=$D43),IF($E43=1,3,IF($E43&gt;0,2,1)),"")</x:f>
      </x:c>
      <x:c r="X43" s="23" t="str">
        <x:f>IF(AND($H43="OK",$D$5="OK",X$9&gt;=$C43,X$9&lt;=$D43),IF($E43=1,3,IF($E43&gt;0,2,1)),"")</x:f>
      </x:c>
      <x:c r="Y43" s="23" t="str">
        <x:f>IF(AND($H43="OK",$D$5="OK",Y$9&gt;=$C43,Y$9&lt;=$D43),IF($E43=1,3,IF($E43&gt;0,2,1)),"")</x:f>
      </x:c>
      <x:c r="Z43" s="23" t="str">
        <x:f>IF(AND($H43="OK",$D$5="OK",Z$9&gt;=$C43,Z$9&lt;=$D43),IF($E43=1,3,IF($E43&gt;0,2,1)),"")</x:f>
      </x:c>
      <x:c r="AA43" s="23" t="str">
        <x:f>IF(AND($H43="OK",$D$5="OK",AA$9&gt;=$C43,AA$9&lt;=$D43),IF($E43=1,3,IF($E43&gt;0,2,1)),"")</x:f>
      </x:c>
      <x:c r="AB43" s="23" t="str">
        <x:f>IF(AND($H43="OK",$D$5="OK",AB$9&gt;=$C43,AB$9&lt;=$D43),IF($E43=1,3,IF($E43&gt;0,2,1)),"")</x:f>
      </x:c>
      <x:c r="AC43" s="23" t="str">
        <x:f>IF(AND($H43="OK",$D$5="OK",AC$9&gt;=$C43,AC$9&lt;=$D43),IF($E43=1,3,IF($E43&gt;0,2,1)),"")</x:f>
      </x:c>
      <x:c r="AD43" s="23" t="str">
        <x:f>IF(AND($H43="OK",$D$5="OK",AD$9&gt;=$C43,AD$9&lt;=$D43),IF($E43=1,3,IF($E43&gt;0,2,1)),"")</x:f>
      </x:c>
      <x:c r="AE43" s="23" t="str">
        <x:f>IF(AND($H43="OK",$D$5="OK",AE$9&gt;=$C43,AE$9&lt;=$D43),IF($E43=1,3,IF($E43&gt;0,2,1)),"")</x:f>
      </x:c>
      <x:c r="AF43" s="23" t="str">
        <x:f>IF(AND($H43="OK",$D$5="OK",AF$9&gt;=$C43,AF$9&lt;=$D43),IF($E43=1,3,IF($E43&gt;0,2,1)),"")</x:f>
      </x:c>
      <x:c r="AG43" s="23" t="str">
        <x:f>IF(AND($H43="OK",$D$5="OK",AG$9&gt;=$C43,AG$9&lt;=$D43),IF($E43=1,3,IF($E43&gt;0,2,1)),"")</x:f>
      </x:c>
      <x:c r="AH43" s="23" t="str">
        <x:f>IF(AND($H43="OK",$D$5="OK",AH$9&gt;=$C43,AH$9&lt;=$D43),IF($E43=1,3,IF($E43&gt;0,2,1)),"")</x:f>
      </x:c>
      <x:c r="AI43" s="23" t="str">
        <x:f>IF(AND($H43="OK",$D$5="OK",AI$9&gt;=$C43,AI$9&lt;=$D43),IF($E43=1,3,IF($E43&gt;0,2,1)),"")</x:f>
      </x:c>
      <x:c r="AJ43" s="23" t="str">
        <x:f>IF(AND($H43="OK",$D$5="OK",AJ$9&gt;=$C43,AJ$9&lt;=$D43),IF($E43=1,3,IF($E43&gt;0,2,1)),"")</x:f>
      </x:c>
      <x:c r="AK43" s="23" t="str">
        <x:f>IF(AND($H43="OK",$D$5="OK",AK$9&gt;=$C43,AK$9&lt;=$D43),IF($E43=1,3,IF($E43&gt;0,2,1)),"")</x:f>
      </x:c>
      <x:c r="AL43" s="23" t="str">
        <x:f>IF(AND($H43="OK",$D$5="OK",AL$9&gt;=$C43,AL$9&lt;=$D43),IF($E43=1,3,IF($E43&gt;0,2,1)),"")</x:f>
      </x:c>
      <x:c r="AM43" s="23" t="str">
        <x:f>IF(AND($H43="OK",$D$5="OK",AM$9&gt;=$C43,AM$9&lt;=$D43),IF($E43=1,3,IF($E43&gt;0,2,1)),"")</x:f>
      </x:c>
      <x:c r="AN43" s="23" t="str">
        <x:f>IF(AND($H43="OK",$D$5="OK",AN$9&gt;=$C43,AN$9&lt;=$D43),IF($E43=1,3,IF($E43&gt;0,2,1)),"")</x:f>
      </x:c>
      <x:c r="AO43" s="23" t="str">
        <x:f>IF(AND($H43="OK",$D$5="OK",AO$9&gt;=$C43,AO$9&lt;=$D43),IF($E43=1,3,IF($E43&gt;0,2,1)),"")</x:f>
      </x:c>
      <x:c r="AP43" s="23" t="str">
        <x:f>IF(AND($H43="OK",$D$5="OK",AP$9&gt;=$C43,AP$9&lt;=$D43),IF($E43=1,3,IF($E43&gt;0,2,1)),"")</x:f>
      </x:c>
      <x:c r="AQ43" s="23" t="str">
        <x:f>IF(AND($H43="OK",$D$5="OK",AQ$9&gt;=$C43,AQ$9&lt;=$D43),IF($E43=1,3,IF($E43&gt;0,2,1)),"")</x:f>
      </x:c>
      <x:c r="AR43" s="23" t="str">
        <x:f>IF(AND($H43="OK",$D$5="OK",AR$9&gt;=$C43,AR$9&lt;=$D43),IF($E43=1,3,IF($E43&gt;0,2,1)),"")</x:f>
      </x:c>
      <x:c r="AS43" s="23" t="str">
        <x:f>IF(AND($H43="OK",$D$5="OK",AS$9&gt;=$C43,AS$9&lt;=$D43),IF($E43=1,3,IF($E43&gt;0,2,1)),"")</x:f>
      </x:c>
      <x:c r="AT43" s="23" t="str">
        <x:f>IF(AND($H43="OK",$D$5="OK",AT$9&gt;=$C43,AT$9&lt;=$D43),IF($E43=1,3,IF($E43&gt;0,2,1)),"")</x:f>
      </x:c>
      <x:c r="AU43" s="23" t="str">
        <x:f>IF(AND($H43="OK",$D$5="OK",AU$9&gt;=$C43,AU$9&lt;=$D43),IF($E43=1,3,IF($E43&gt;0,2,1)),"")</x:f>
      </x:c>
      <x:c r="AV43" s="23" t="str">
        <x:f>IF(AND($H43="OK",$D$5="OK",AV$9&gt;=$C43,AV$9&lt;=$D43),IF($E43=1,3,IF($E43&gt;0,2,1)),"")</x:f>
      </x:c>
      <x:c r="AW43" s="23" t="str">
        <x:f>IF(AND($H43="OK",$D$5="OK",AW$9&gt;=$C43,AW$9&lt;=$D43),IF($E43=1,3,IF($E43&gt;0,2,1)),"")</x:f>
      </x:c>
      <x:c r="AX43" s="23" t="str">
        <x:f>IF(AND($H43="OK",$D$5="OK",AX$9&gt;=$C43,AX$9&lt;=$D43),IF($E43=1,3,IF($E43&gt;0,2,1)),"")</x:f>
      </x:c>
    </x:row>
    <x:row r="44" ht="30" customHeight="1">
      <x:c r="A44" s="8"/>
      <x:c r="B44" s="8"/>
      <x:c r="C44" s="11"/>
      <x:c r="D44" s="11"/>
      <x:c r="E44" s="12"/>
      <x:c r="F44" s="13" t="str">
        <x:f>IF(H44="OK",D44-C44+1,"")</x:f>
      </x:c>
      <x:c r="G44" s="10" t="str">
        <x:f>IF(H44="","",IF(H44&lt;&gt;"OK","Revisar datos",IF($D$5&lt;&gt;"OK","Revisar ajustes",IF(E44=1,"Terminada",IF(D44&lt;$B$5,"Atrasada",IF(E44&gt;0,"En curso","Pendiente"))))))</x:f>
      </x:c>
      <x:c r="H44" s="10" t="str">
        <x:f>IF(COUNTA(A44:E44)=0,"",IF(A44="","Falta actividad",IF(B44="","Falta responsable",IF(OR(C44="",D44=""),"Faltan fechas",IF(OR(NOT(ISNUMBER(C44)),NOT(ISNUMBER(D44))),"Fechas no válidas",IF(OR(C44&lt;DATE(2000,1,1),D44&gt;DATE(2099,12,31),C44&lt;&gt;INT(C44),D44&lt;&gt;INT(D44)),"Fechas no válidas",IF(D44&lt;C44,"Fin anterior al inicio",IF(OR(ISBLANK(E44),NOT(ISNUMBER(E44))),"Falta avance válido",IF(OR(E44&lt;0,E44&gt;1),"Avance fuera de rango","OK")))))))))</x:f>
      </x:c>
      <x:c r="I44" s="23" t="str">
        <x:f>IF(AND($H44="OK",$D$5="OK",I$9&gt;=$C44,I$9&lt;=$D44),IF($E44=1,3,IF($E44&gt;0,2,1)),"")</x:f>
      </x:c>
      <x:c r="J44" s="23" t="str">
        <x:f>IF(AND($H44="OK",$D$5="OK",J$9&gt;=$C44,J$9&lt;=$D44),IF($E44=1,3,IF($E44&gt;0,2,1)),"")</x:f>
      </x:c>
      <x:c r="K44" s="23" t="str">
        <x:f>IF(AND($H44="OK",$D$5="OK",K$9&gt;=$C44,K$9&lt;=$D44),IF($E44=1,3,IF($E44&gt;0,2,1)),"")</x:f>
      </x:c>
      <x:c r="L44" s="23" t="str">
        <x:f>IF(AND($H44="OK",$D$5="OK",L$9&gt;=$C44,L$9&lt;=$D44),IF($E44=1,3,IF($E44&gt;0,2,1)),"")</x:f>
      </x:c>
      <x:c r="M44" s="23" t="str">
        <x:f>IF(AND($H44="OK",$D$5="OK",M$9&gt;=$C44,M$9&lt;=$D44),IF($E44=1,3,IF($E44&gt;0,2,1)),"")</x:f>
      </x:c>
      <x:c r="N44" s="23" t="str">
        <x:f>IF(AND($H44="OK",$D$5="OK",N$9&gt;=$C44,N$9&lt;=$D44),IF($E44=1,3,IF($E44&gt;0,2,1)),"")</x:f>
      </x:c>
      <x:c r="O44" s="23" t="str">
        <x:f>IF(AND($H44="OK",$D$5="OK",O$9&gt;=$C44,O$9&lt;=$D44),IF($E44=1,3,IF($E44&gt;0,2,1)),"")</x:f>
      </x:c>
      <x:c r="P44" s="23" t="str">
        <x:f>IF(AND($H44="OK",$D$5="OK",P$9&gt;=$C44,P$9&lt;=$D44),IF($E44=1,3,IF($E44&gt;0,2,1)),"")</x:f>
      </x:c>
      <x:c r="Q44" s="23" t="str">
        <x:f>IF(AND($H44="OK",$D$5="OK",Q$9&gt;=$C44,Q$9&lt;=$D44),IF($E44=1,3,IF($E44&gt;0,2,1)),"")</x:f>
      </x:c>
      <x:c r="R44" s="23" t="str">
        <x:f>IF(AND($H44="OK",$D$5="OK",R$9&gt;=$C44,R$9&lt;=$D44),IF($E44=1,3,IF($E44&gt;0,2,1)),"")</x:f>
      </x:c>
      <x:c r="S44" s="23" t="str">
        <x:f>IF(AND($H44="OK",$D$5="OK",S$9&gt;=$C44,S$9&lt;=$D44),IF($E44=1,3,IF($E44&gt;0,2,1)),"")</x:f>
      </x:c>
      <x:c r="T44" s="23" t="str">
        <x:f>IF(AND($H44="OK",$D$5="OK",T$9&gt;=$C44,T$9&lt;=$D44),IF($E44=1,3,IF($E44&gt;0,2,1)),"")</x:f>
      </x:c>
      <x:c r="U44" s="23" t="str">
        <x:f>IF(AND($H44="OK",$D$5="OK",U$9&gt;=$C44,U$9&lt;=$D44),IF($E44=1,3,IF($E44&gt;0,2,1)),"")</x:f>
      </x:c>
      <x:c r="V44" s="23" t="str">
        <x:f>IF(AND($H44="OK",$D$5="OK",V$9&gt;=$C44,V$9&lt;=$D44),IF($E44=1,3,IF($E44&gt;0,2,1)),"")</x:f>
      </x:c>
      <x:c r="W44" s="23" t="str">
        <x:f>IF(AND($H44="OK",$D$5="OK",W$9&gt;=$C44,W$9&lt;=$D44),IF($E44=1,3,IF($E44&gt;0,2,1)),"")</x:f>
      </x:c>
      <x:c r="X44" s="23" t="str">
        <x:f>IF(AND($H44="OK",$D$5="OK",X$9&gt;=$C44,X$9&lt;=$D44),IF($E44=1,3,IF($E44&gt;0,2,1)),"")</x:f>
      </x:c>
      <x:c r="Y44" s="23" t="str">
        <x:f>IF(AND($H44="OK",$D$5="OK",Y$9&gt;=$C44,Y$9&lt;=$D44),IF($E44=1,3,IF($E44&gt;0,2,1)),"")</x:f>
      </x:c>
      <x:c r="Z44" s="23" t="str">
        <x:f>IF(AND($H44="OK",$D$5="OK",Z$9&gt;=$C44,Z$9&lt;=$D44),IF($E44=1,3,IF($E44&gt;0,2,1)),"")</x:f>
      </x:c>
      <x:c r="AA44" s="23" t="str">
        <x:f>IF(AND($H44="OK",$D$5="OK",AA$9&gt;=$C44,AA$9&lt;=$D44),IF($E44=1,3,IF($E44&gt;0,2,1)),"")</x:f>
      </x:c>
      <x:c r="AB44" s="23" t="str">
        <x:f>IF(AND($H44="OK",$D$5="OK",AB$9&gt;=$C44,AB$9&lt;=$D44),IF($E44=1,3,IF($E44&gt;0,2,1)),"")</x:f>
      </x:c>
      <x:c r="AC44" s="23" t="str">
        <x:f>IF(AND($H44="OK",$D$5="OK",AC$9&gt;=$C44,AC$9&lt;=$D44),IF($E44=1,3,IF($E44&gt;0,2,1)),"")</x:f>
      </x:c>
      <x:c r="AD44" s="23" t="str">
        <x:f>IF(AND($H44="OK",$D$5="OK",AD$9&gt;=$C44,AD$9&lt;=$D44),IF($E44=1,3,IF($E44&gt;0,2,1)),"")</x:f>
      </x:c>
      <x:c r="AE44" s="23" t="str">
        <x:f>IF(AND($H44="OK",$D$5="OK",AE$9&gt;=$C44,AE$9&lt;=$D44),IF($E44=1,3,IF($E44&gt;0,2,1)),"")</x:f>
      </x:c>
      <x:c r="AF44" s="23" t="str">
        <x:f>IF(AND($H44="OK",$D$5="OK",AF$9&gt;=$C44,AF$9&lt;=$D44),IF($E44=1,3,IF($E44&gt;0,2,1)),"")</x:f>
      </x:c>
      <x:c r="AG44" s="23" t="str">
        <x:f>IF(AND($H44="OK",$D$5="OK",AG$9&gt;=$C44,AG$9&lt;=$D44),IF($E44=1,3,IF($E44&gt;0,2,1)),"")</x:f>
      </x:c>
      <x:c r="AH44" s="23" t="str">
        <x:f>IF(AND($H44="OK",$D$5="OK",AH$9&gt;=$C44,AH$9&lt;=$D44),IF($E44=1,3,IF($E44&gt;0,2,1)),"")</x:f>
      </x:c>
      <x:c r="AI44" s="23" t="str">
        <x:f>IF(AND($H44="OK",$D$5="OK",AI$9&gt;=$C44,AI$9&lt;=$D44),IF($E44=1,3,IF($E44&gt;0,2,1)),"")</x:f>
      </x:c>
      <x:c r="AJ44" s="23" t="str">
        <x:f>IF(AND($H44="OK",$D$5="OK",AJ$9&gt;=$C44,AJ$9&lt;=$D44),IF($E44=1,3,IF($E44&gt;0,2,1)),"")</x:f>
      </x:c>
      <x:c r="AK44" s="23" t="str">
        <x:f>IF(AND($H44="OK",$D$5="OK",AK$9&gt;=$C44,AK$9&lt;=$D44),IF($E44=1,3,IF($E44&gt;0,2,1)),"")</x:f>
      </x:c>
      <x:c r="AL44" s="23" t="str">
        <x:f>IF(AND($H44="OK",$D$5="OK",AL$9&gt;=$C44,AL$9&lt;=$D44),IF($E44=1,3,IF($E44&gt;0,2,1)),"")</x:f>
      </x:c>
      <x:c r="AM44" s="23" t="str">
        <x:f>IF(AND($H44="OK",$D$5="OK",AM$9&gt;=$C44,AM$9&lt;=$D44),IF($E44=1,3,IF($E44&gt;0,2,1)),"")</x:f>
      </x:c>
      <x:c r="AN44" s="23" t="str">
        <x:f>IF(AND($H44="OK",$D$5="OK",AN$9&gt;=$C44,AN$9&lt;=$D44),IF($E44=1,3,IF($E44&gt;0,2,1)),"")</x:f>
      </x:c>
      <x:c r="AO44" s="23" t="str">
        <x:f>IF(AND($H44="OK",$D$5="OK",AO$9&gt;=$C44,AO$9&lt;=$D44),IF($E44=1,3,IF($E44&gt;0,2,1)),"")</x:f>
      </x:c>
      <x:c r="AP44" s="23" t="str">
        <x:f>IF(AND($H44="OK",$D$5="OK",AP$9&gt;=$C44,AP$9&lt;=$D44),IF($E44=1,3,IF($E44&gt;0,2,1)),"")</x:f>
      </x:c>
      <x:c r="AQ44" s="23" t="str">
        <x:f>IF(AND($H44="OK",$D$5="OK",AQ$9&gt;=$C44,AQ$9&lt;=$D44),IF($E44=1,3,IF($E44&gt;0,2,1)),"")</x:f>
      </x:c>
      <x:c r="AR44" s="23" t="str">
        <x:f>IF(AND($H44="OK",$D$5="OK",AR$9&gt;=$C44,AR$9&lt;=$D44),IF($E44=1,3,IF($E44&gt;0,2,1)),"")</x:f>
      </x:c>
      <x:c r="AS44" s="23" t="str">
        <x:f>IF(AND($H44="OK",$D$5="OK",AS$9&gt;=$C44,AS$9&lt;=$D44),IF($E44=1,3,IF($E44&gt;0,2,1)),"")</x:f>
      </x:c>
      <x:c r="AT44" s="23" t="str">
        <x:f>IF(AND($H44="OK",$D$5="OK",AT$9&gt;=$C44,AT$9&lt;=$D44),IF($E44=1,3,IF($E44&gt;0,2,1)),"")</x:f>
      </x:c>
      <x:c r="AU44" s="23" t="str">
        <x:f>IF(AND($H44="OK",$D$5="OK",AU$9&gt;=$C44,AU$9&lt;=$D44),IF($E44=1,3,IF($E44&gt;0,2,1)),"")</x:f>
      </x:c>
      <x:c r="AV44" s="23" t="str">
        <x:f>IF(AND($H44="OK",$D$5="OK",AV$9&gt;=$C44,AV$9&lt;=$D44),IF($E44=1,3,IF($E44&gt;0,2,1)),"")</x:f>
      </x:c>
      <x:c r="AW44" s="23" t="str">
        <x:f>IF(AND($H44="OK",$D$5="OK",AW$9&gt;=$C44,AW$9&lt;=$D44),IF($E44=1,3,IF($E44&gt;0,2,1)),"")</x:f>
      </x:c>
      <x:c r="AX44" s="23" t="str">
        <x:f>IF(AND($H44="OK",$D$5="OK",AX$9&gt;=$C44,AX$9&lt;=$D44),IF($E44=1,3,IF($E44&gt;0,2,1)),"")</x:f>
      </x:c>
    </x:row>
    <x:row r="45" ht="30" customHeight="1">
      <x:c r="A45" s="8"/>
      <x:c r="B45" s="8"/>
      <x:c r="C45" s="11"/>
      <x:c r="D45" s="11"/>
      <x:c r="E45" s="12"/>
      <x:c r="F45" s="13" t="str">
        <x:f>IF(H45="OK",D45-C45+1,"")</x:f>
      </x:c>
      <x:c r="G45" s="10" t="str">
        <x:f>IF(H45="","",IF(H45&lt;&gt;"OK","Revisar datos",IF($D$5&lt;&gt;"OK","Revisar ajustes",IF(E45=1,"Terminada",IF(D45&lt;$B$5,"Atrasada",IF(E45&gt;0,"En curso","Pendiente"))))))</x:f>
      </x:c>
      <x:c r="H45" s="10" t="str">
        <x:f>IF(COUNTA(A45:E45)=0,"",IF(A45="","Falta actividad",IF(B45="","Falta responsable",IF(OR(C45="",D45=""),"Faltan fechas",IF(OR(NOT(ISNUMBER(C45)),NOT(ISNUMBER(D45))),"Fechas no válidas",IF(OR(C45&lt;DATE(2000,1,1),D45&gt;DATE(2099,12,31),C45&lt;&gt;INT(C45),D45&lt;&gt;INT(D45)),"Fechas no válidas",IF(D45&lt;C45,"Fin anterior al inicio",IF(OR(ISBLANK(E45),NOT(ISNUMBER(E45))),"Falta avance válido",IF(OR(E45&lt;0,E45&gt;1),"Avance fuera de rango","OK")))))))))</x:f>
      </x:c>
      <x:c r="I45" s="23" t="str">
        <x:f>IF(AND($H45="OK",$D$5="OK",I$9&gt;=$C45,I$9&lt;=$D45),IF($E45=1,3,IF($E45&gt;0,2,1)),"")</x:f>
      </x:c>
      <x:c r="J45" s="23" t="str">
        <x:f>IF(AND($H45="OK",$D$5="OK",J$9&gt;=$C45,J$9&lt;=$D45),IF($E45=1,3,IF($E45&gt;0,2,1)),"")</x:f>
      </x:c>
      <x:c r="K45" s="23" t="str">
        <x:f>IF(AND($H45="OK",$D$5="OK",K$9&gt;=$C45,K$9&lt;=$D45),IF($E45=1,3,IF($E45&gt;0,2,1)),"")</x:f>
      </x:c>
      <x:c r="L45" s="23" t="str">
        <x:f>IF(AND($H45="OK",$D$5="OK",L$9&gt;=$C45,L$9&lt;=$D45),IF($E45=1,3,IF($E45&gt;0,2,1)),"")</x:f>
      </x:c>
      <x:c r="M45" s="23" t="str">
        <x:f>IF(AND($H45="OK",$D$5="OK",M$9&gt;=$C45,M$9&lt;=$D45),IF($E45=1,3,IF($E45&gt;0,2,1)),"")</x:f>
      </x:c>
      <x:c r="N45" s="23" t="str">
        <x:f>IF(AND($H45="OK",$D$5="OK",N$9&gt;=$C45,N$9&lt;=$D45),IF($E45=1,3,IF($E45&gt;0,2,1)),"")</x:f>
      </x:c>
      <x:c r="O45" s="23" t="str">
        <x:f>IF(AND($H45="OK",$D$5="OK",O$9&gt;=$C45,O$9&lt;=$D45),IF($E45=1,3,IF($E45&gt;0,2,1)),"")</x:f>
      </x:c>
      <x:c r="P45" s="23" t="str">
        <x:f>IF(AND($H45="OK",$D$5="OK",P$9&gt;=$C45,P$9&lt;=$D45),IF($E45=1,3,IF($E45&gt;0,2,1)),"")</x:f>
      </x:c>
      <x:c r="Q45" s="23" t="str">
        <x:f>IF(AND($H45="OK",$D$5="OK",Q$9&gt;=$C45,Q$9&lt;=$D45),IF($E45=1,3,IF($E45&gt;0,2,1)),"")</x:f>
      </x:c>
      <x:c r="R45" s="23" t="str">
        <x:f>IF(AND($H45="OK",$D$5="OK",R$9&gt;=$C45,R$9&lt;=$D45),IF($E45=1,3,IF($E45&gt;0,2,1)),"")</x:f>
      </x:c>
      <x:c r="S45" s="23" t="str">
        <x:f>IF(AND($H45="OK",$D$5="OK",S$9&gt;=$C45,S$9&lt;=$D45),IF($E45=1,3,IF($E45&gt;0,2,1)),"")</x:f>
      </x:c>
      <x:c r="T45" s="23" t="str">
        <x:f>IF(AND($H45="OK",$D$5="OK",T$9&gt;=$C45,T$9&lt;=$D45),IF($E45=1,3,IF($E45&gt;0,2,1)),"")</x:f>
      </x:c>
      <x:c r="U45" s="23" t="str">
        <x:f>IF(AND($H45="OK",$D$5="OK",U$9&gt;=$C45,U$9&lt;=$D45),IF($E45=1,3,IF($E45&gt;0,2,1)),"")</x:f>
      </x:c>
      <x:c r="V45" s="23" t="str">
        <x:f>IF(AND($H45="OK",$D$5="OK",V$9&gt;=$C45,V$9&lt;=$D45),IF($E45=1,3,IF($E45&gt;0,2,1)),"")</x:f>
      </x:c>
      <x:c r="W45" s="23" t="str">
        <x:f>IF(AND($H45="OK",$D$5="OK",W$9&gt;=$C45,W$9&lt;=$D45),IF($E45=1,3,IF($E45&gt;0,2,1)),"")</x:f>
      </x:c>
      <x:c r="X45" s="23" t="str">
        <x:f>IF(AND($H45="OK",$D$5="OK",X$9&gt;=$C45,X$9&lt;=$D45),IF($E45=1,3,IF($E45&gt;0,2,1)),"")</x:f>
      </x:c>
      <x:c r="Y45" s="23" t="str">
        <x:f>IF(AND($H45="OK",$D$5="OK",Y$9&gt;=$C45,Y$9&lt;=$D45),IF($E45=1,3,IF($E45&gt;0,2,1)),"")</x:f>
      </x:c>
      <x:c r="Z45" s="23" t="str">
        <x:f>IF(AND($H45="OK",$D$5="OK",Z$9&gt;=$C45,Z$9&lt;=$D45),IF($E45=1,3,IF($E45&gt;0,2,1)),"")</x:f>
      </x:c>
      <x:c r="AA45" s="23" t="str">
        <x:f>IF(AND($H45="OK",$D$5="OK",AA$9&gt;=$C45,AA$9&lt;=$D45),IF($E45=1,3,IF($E45&gt;0,2,1)),"")</x:f>
      </x:c>
      <x:c r="AB45" s="23" t="str">
        <x:f>IF(AND($H45="OK",$D$5="OK",AB$9&gt;=$C45,AB$9&lt;=$D45),IF($E45=1,3,IF($E45&gt;0,2,1)),"")</x:f>
      </x:c>
      <x:c r="AC45" s="23" t="str">
        <x:f>IF(AND($H45="OK",$D$5="OK",AC$9&gt;=$C45,AC$9&lt;=$D45),IF($E45=1,3,IF($E45&gt;0,2,1)),"")</x:f>
      </x:c>
      <x:c r="AD45" s="23" t="str">
        <x:f>IF(AND($H45="OK",$D$5="OK",AD$9&gt;=$C45,AD$9&lt;=$D45),IF($E45=1,3,IF($E45&gt;0,2,1)),"")</x:f>
      </x:c>
      <x:c r="AE45" s="23" t="str">
        <x:f>IF(AND($H45="OK",$D$5="OK",AE$9&gt;=$C45,AE$9&lt;=$D45),IF($E45=1,3,IF($E45&gt;0,2,1)),"")</x:f>
      </x:c>
      <x:c r="AF45" s="23" t="str">
        <x:f>IF(AND($H45="OK",$D$5="OK",AF$9&gt;=$C45,AF$9&lt;=$D45),IF($E45=1,3,IF($E45&gt;0,2,1)),"")</x:f>
      </x:c>
      <x:c r="AG45" s="23" t="str">
        <x:f>IF(AND($H45="OK",$D$5="OK",AG$9&gt;=$C45,AG$9&lt;=$D45),IF($E45=1,3,IF($E45&gt;0,2,1)),"")</x:f>
      </x:c>
      <x:c r="AH45" s="23" t="str">
        <x:f>IF(AND($H45="OK",$D$5="OK",AH$9&gt;=$C45,AH$9&lt;=$D45),IF($E45=1,3,IF($E45&gt;0,2,1)),"")</x:f>
      </x:c>
      <x:c r="AI45" s="23" t="str">
        <x:f>IF(AND($H45="OK",$D$5="OK",AI$9&gt;=$C45,AI$9&lt;=$D45),IF($E45=1,3,IF($E45&gt;0,2,1)),"")</x:f>
      </x:c>
      <x:c r="AJ45" s="23" t="str">
        <x:f>IF(AND($H45="OK",$D$5="OK",AJ$9&gt;=$C45,AJ$9&lt;=$D45),IF($E45=1,3,IF($E45&gt;0,2,1)),"")</x:f>
      </x:c>
      <x:c r="AK45" s="23" t="str">
        <x:f>IF(AND($H45="OK",$D$5="OK",AK$9&gt;=$C45,AK$9&lt;=$D45),IF($E45=1,3,IF($E45&gt;0,2,1)),"")</x:f>
      </x:c>
      <x:c r="AL45" s="23" t="str">
        <x:f>IF(AND($H45="OK",$D$5="OK",AL$9&gt;=$C45,AL$9&lt;=$D45),IF($E45=1,3,IF($E45&gt;0,2,1)),"")</x:f>
      </x:c>
      <x:c r="AM45" s="23" t="str">
        <x:f>IF(AND($H45="OK",$D$5="OK",AM$9&gt;=$C45,AM$9&lt;=$D45),IF($E45=1,3,IF($E45&gt;0,2,1)),"")</x:f>
      </x:c>
      <x:c r="AN45" s="23" t="str">
        <x:f>IF(AND($H45="OK",$D$5="OK",AN$9&gt;=$C45,AN$9&lt;=$D45),IF($E45=1,3,IF($E45&gt;0,2,1)),"")</x:f>
      </x:c>
      <x:c r="AO45" s="23" t="str">
        <x:f>IF(AND($H45="OK",$D$5="OK",AO$9&gt;=$C45,AO$9&lt;=$D45),IF($E45=1,3,IF($E45&gt;0,2,1)),"")</x:f>
      </x:c>
      <x:c r="AP45" s="23" t="str">
        <x:f>IF(AND($H45="OK",$D$5="OK",AP$9&gt;=$C45,AP$9&lt;=$D45),IF($E45=1,3,IF($E45&gt;0,2,1)),"")</x:f>
      </x:c>
      <x:c r="AQ45" s="23" t="str">
        <x:f>IF(AND($H45="OK",$D$5="OK",AQ$9&gt;=$C45,AQ$9&lt;=$D45),IF($E45=1,3,IF($E45&gt;0,2,1)),"")</x:f>
      </x:c>
      <x:c r="AR45" s="23" t="str">
        <x:f>IF(AND($H45="OK",$D$5="OK",AR$9&gt;=$C45,AR$9&lt;=$D45),IF($E45=1,3,IF($E45&gt;0,2,1)),"")</x:f>
      </x:c>
      <x:c r="AS45" s="23" t="str">
        <x:f>IF(AND($H45="OK",$D$5="OK",AS$9&gt;=$C45,AS$9&lt;=$D45),IF($E45=1,3,IF($E45&gt;0,2,1)),"")</x:f>
      </x:c>
      <x:c r="AT45" s="23" t="str">
        <x:f>IF(AND($H45="OK",$D$5="OK",AT$9&gt;=$C45,AT$9&lt;=$D45),IF($E45=1,3,IF($E45&gt;0,2,1)),"")</x:f>
      </x:c>
      <x:c r="AU45" s="23" t="str">
        <x:f>IF(AND($H45="OK",$D$5="OK",AU$9&gt;=$C45,AU$9&lt;=$D45),IF($E45=1,3,IF($E45&gt;0,2,1)),"")</x:f>
      </x:c>
      <x:c r="AV45" s="23" t="str">
        <x:f>IF(AND($H45="OK",$D$5="OK",AV$9&gt;=$C45,AV$9&lt;=$D45),IF($E45=1,3,IF($E45&gt;0,2,1)),"")</x:f>
      </x:c>
      <x:c r="AW45" s="23" t="str">
        <x:f>IF(AND($H45="OK",$D$5="OK",AW$9&gt;=$C45,AW$9&lt;=$D45),IF($E45=1,3,IF($E45&gt;0,2,1)),"")</x:f>
      </x:c>
      <x:c r="AX45" s="23" t="str">
        <x:f>IF(AND($H45="OK",$D$5="OK",AX$9&gt;=$C45,AX$9&lt;=$D45),IF($E45=1,3,IF($E45&gt;0,2,1)),"")</x:f>
      </x:c>
    </x:row>
    <x:row r="46" ht="30" customHeight="1">
      <x:c r="A46" s="8"/>
      <x:c r="B46" s="8"/>
      <x:c r="C46" s="11"/>
      <x:c r="D46" s="11"/>
      <x:c r="E46" s="12"/>
      <x:c r="F46" s="13" t="str">
        <x:f>IF(H46="OK",D46-C46+1,"")</x:f>
      </x:c>
      <x:c r="G46" s="10" t="str">
        <x:f>IF(H46="","",IF(H46&lt;&gt;"OK","Revisar datos",IF($D$5&lt;&gt;"OK","Revisar ajustes",IF(E46=1,"Terminada",IF(D46&lt;$B$5,"Atrasada",IF(E46&gt;0,"En curso","Pendiente"))))))</x:f>
      </x:c>
      <x:c r="H46" s="10" t="str">
        <x:f>IF(COUNTA(A46:E46)=0,"",IF(A46="","Falta actividad",IF(B46="","Falta responsable",IF(OR(C46="",D46=""),"Faltan fechas",IF(OR(NOT(ISNUMBER(C46)),NOT(ISNUMBER(D46))),"Fechas no válidas",IF(OR(C46&lt;DATE(2000,1,1),D46&gt;DATE(2099,12,31),C46&lt;&gt;INT(C46),D46&lt;&gt;INT(D46)),"Fechas no válidas",IF(D46&lt;C46,"Fin anterior al inicio",IF(OR(ISBLANK(E46),NOT(ISNUMBER(E46))),"Falta avance válido",IF(OR(E46&lt;0,E46&gt;1),"Avance fuera de rango","OK")))))))))</x:f>
      </x:c>
      <x:c r="I46" s="23" t="str">
        <x:f>IF(AND($H46="OK",$D$5="OK",I$9&gt;=$C46,I$9&lt;=$D46),IF($E46=1,3,IF($E46&gt;0,2,1)),"")</x:f>
      </x:c>
      <x:c r="J46" s="23" t="str">
        <x:f>IF(AND($H46="OK",$D$5="OK",J$9&gt;=$C46,J$9&lt;=$D46),IF($E46=1,3,IF($E46&gt;0,2,1)),"")</x:f>
      </x:c>
      <x:c r="K46" s="23" t="str">
        <x:f>IF(AND($H46="OK",$D$5="OK",K$9&gt;=$C46,K$9&lt;=$D46),IF($E46=1,3,IF($E46&gt;0,2,1)),"")</x:f>
      </x:c>
      <x:c r="L46" s="23" t="str">
        <x:f>IF(AND($H46="OK",$D$5="OK",L$9&gt;=$C46,L$9&lt;=$D46),IF($E46=1,3,IF($E46&gt;0,2,1)),"")</x:f>
      </x:c>
      <x:c r="M46" s="23" t="str">
        <x:f>IF(AND($H46="OK",$D$5="OK",M$9&gt;=$C46,M$9&lt;=$D46),IF($E46=1,3,IF($E46&gt;0,2,1)),"")</x:f>
      </x:c>
      <x:c r="N46" s="23" t="str">
        <x:f>IF(AND($H46="OK",$D$5="OK",N$9&gt;=$C46,N$9&lt;=$D46),IF($E46=1,3,IF($E46&gt;0,2,1)),"")</x:f>
      </x:c>
      <x:c r="O46" s="23" t="str">
        <x:f>IF(AND($H46="OK",$D$5="OK",O$9&gt;=$C46,O$9&lt;=$D46),IF($E46=1,3,IF($E46&gt;0,2,1)),"")</x:f>
      </x:c>
      <x:c r="P46" s="23" t="str">
        <x:f>IF(AND($H46="OK",$D$5="OK",P$9&gt;=$C46,P$9&lt;=$D46),IF($E46=1,3,IF($E46&gt;0,2,1)),"")</x:f>
      </x:c>
      <x:c r="Q46" s="23" t="str">
        <x:f>IF(AND($H46="OK",$D$5="OK",Q$9&gt;=$C46,Q$9&lt;=$D46),IF($E46=1,3,IF($E46&gt;0,2,1)),"")</x:f>
      </x:c>
      <x:c r="R46" s="23" t="str">
        <x:f>IF(AND($H46="OK",$D$5="OK",R$9&gt;=$C46,R$9&lt;=$D46),IF($E46=1,3,IF($E46&gt;0,2,1)),"")</x:f>
      </x:c>
      <x:c r="S46" s="23" t="str">
        <x:f>IF(AND($H46="OK",$D$5="OK",S$9&gt;=$C46,S$9&lt;=$D46),IF($E46=1,3,IF($E46&gt;0,2,1)),"")</x:f>
      </x:c>
      <x:c r="T46" s="23" t="str">
        <x:f>IF(AND($H46="OK",$D$5="OK",T$9&gt;=$C46,T$9&lt;=$D46),IF($E46=1,3,IF($E46&gt;0,2,1)),"")</x:f>
      </x:c>
      <x:c r="U46" s="23" t="str">
        <x:f>IF(AND($H46="OK",$D$5="OK",U$9&gt;=$C46,U$9&lt;=$D46),IF($E46=1,3,IF($E46&gt;0,2,1)),"")</x:f>
      </x:c>
      <x:c r="V46" s="23" t="str">
        <x:f>IF(AND($H46="OK",$D$5="OK",V$9&gt;=$C46,V$9&lt;=$D46),IF($E46=1,3,IF($E46&gt;0,2,1)),"")</x:f>
      </x:c>
      <x:c r="W46" s="23" t="str">
        <x:f>IF(AND($H46="OK",$D$5="OK",W$9&gt;=$C46,W$9&lt;=$D46),IF($E46=1,3,IF($E46&gt;0,2,1)),"")</x:f>
      </x:c>
      <x:c r="X46" s="23" t="str">
        <x:f>IF(AND($H46="OK",$D$5="OK",X$9&gt;=$C46,X$9&lt;=$D46),IF($E46=1,3,IF($E46&gt;0,2,1)),"")</x:f>
      </x:c>
      <x:c r="Y46" s="23" t="str">
        <x:f>IF(AND($H46="OK",$D$5="OK",Y$9&gt;=$C46,Y$9&lt;=$D46),IF($E46=1,3,IF($E46&gt;0,2,1)),"")</x:f>
      </x:c>
      <x:c r="Z46" s="23" t="str">
        <x:f>IF(AND($H46="OK",$D$5="OK",Z$9&gt;=$C46,Z$9&lt;=$D46),IF($E46=1,3,IF($E46&gt;0,2,1)),"")</x:f>
      </x:c>
      <x:c r="AA46" s="23" t="str">
        <x:f>IF(AND($H46="OK",$D$5="OK",AA$9&gt;=$C46,AA$9&lt;=$D46),IF($E46=1,3,IF($E46&gt;0,2,1)),"")</x:f>
      </x:c>
      <x:c r="AB46" s="23" t="str">
        <x:f>IF(AND($H46="OK",$D$5="OK",AB$9&gt;=$C46,AB$9&lt;=$D46),IF($E46=1,3,IF($E46&gt;0,2,1)),"")</x:f>
      </x:c>
      <x:c r="AC46" s="23" t="str">
        <x:f>IF(AND($H46="OK",$D$5="OK",AC$9&gt;=$C46,AC$9&lt;=$D46),IF($E46=1,3,IF($E46&gt;0,2,1)),"")</x:f>
      </x:c>
      <x:c r="AD46" s="23" t="str">
        <x:f>IF(AND($H46="OK",$D$5="OK",AD$9&gt;=$C46,AD$9&lt;=$D46),IF($E46=1,3,IF($E46&gt;0,2,1)),"")</x:f>
      </x:c>
      <x:c r="AE46" s="23" t="str">
        <x:f>IF(AND($H46="OK",$D$5="OK",AE$9&gt;=$C46,AE$9&lt;=$D46),IF($E46=1,3,IF($E46&gt;0,2,1)),"")</x:f>
      </x:c>
      <x:c r="AF46" s="23" t="str">
        <x:f>IF(AND($H46="OK",$D$5="OK",AF$9&gt;=$C46,AF$9&lt;=$D46),IF($E46=1,3,IF($E46&gt;0,2,1)),"")</x:f>
      </x:c>
      <x:c r="AG46" s="23" t="str">
        <x:f>IF(AND($H46="OK",$D$5="OK",AG$9&gt;=$C46,AG$9&lt;=$D46),IF($E46=1,3,IF($E46&gt;0,2,1)),"")</x:f>
      </x:c>
      <x:c r="AH46" s="23" t="str">
        <x:f>IF(AND($H46="OK",$D$5="OK",AH$9&gt;=$C46,AH$9&lt;=$D46),IF($E46=1,3,IF($E46&gt;0,2,1)),"")</x:f>
      </x:c>
      <x:c r="AI46" s="23" t="str">
        <x:f>IF(AND($H46="OK",$D$5="OK",AI$9&gt;=$C46,AI$9&lt;=$D46),IF($E46=1,3,IF($E46&gt;0,2,1)),"")</x:f>
      </x:c>
      <x:c r="AJ46" s="23" t="str">
        <x:f>IF(AND($H46="OK",$D$5="OK",AJ$9&gt;=$C46,AJ$9&lt;=$D46),IF($E46=1,3,IF($E46&gt;0,2,1)),"")</x:f>
      </x:c>
      <x:c r="AK46" s="23" t="str">
        <x:f>IF(AND($H46="OK",$D$5="OK",AK$9&gt;=$C46,AK$9&lt;=$D46),IF($E46=1,3,IF($E46&gt;0,2,1)),"")</x:f>
      </x:c>
      <x:c r="AL46" s="23" t="str">
        <x:f>IF(AND($H46="OK",$D$5="OK",AL$9&gt;=$C46,AL$9&lt;=$D46),IF($E46=1,3,IF($E46&gt;0,2,1)),"")</x:f>
      </x:c>
      <x:c r="AM46" s="23" t="str">
        <x:f>IF(AND($H46="OK",$D$5="OK",AM$9&gt;=$C46,AM$9&lt;=$D46),IF($E46=1,3,IF($E46&gt;0,2,1)),"")</x:f>
      </x:c>
      <x:c r="AN46" s="23" t="str">
        <x:f>IF(AND($H46="OK",$D$5="OK",AN$9&gt;=$C46,AN$9&lt;=$D46),IF($E46=1,3,IF($E46&gt;0,2,1)),"")</x:f>
      </x:c>
      <x:c r="AO46" s="23" t="str">
        <x:f>IF(AND($H46="OK",$D$5="OK",AO$9&gt;=$C46,AO$9&lt;=$D46),IF($E46=1,3,IF($E46&gt;0,2,1)),"")</x:f>
      </x:c>
      <x:c r="AP46" s="23" t="str">
        <x:f>IF(AND($H46="OK",$D$5="OK",AP$9&gt;=$C46,AP$9&lt;=$D46),IF($E46=1,3,IF($E46&gt;0,2,1)),"")</x:f>
      </x:c>
      <x:c r="AQ46" s="23" t="str">
        <x:f>IF(AND($H46="OK",$D$5="OK",AQ$9&gt;=$C46,AQ$9&lt;=$D46),IF($E46=1,3,IF($E46&gt;0,2,1)),"")</x:f>
      </x:c>
      <x:c r="AR46" s="23" t="str">
        <x:f>IF(AND($H46="OK",$D$5="OK",AR$9&gt;=$C46,AR$9&lt;=$D46),IF($E46=1,3,IF($E46&gt;0,2,1)),"")</x:f>
      </x:c>
      <x:c r="AS46" s="23" t="str">
        <x:f>IF(AND($H46="OK",$D$5="OK",AS$9&gt;=$C46,AS$9&lt;=$D46),IF($E46=1,3,IF($E46&gt;0,2,1)),"")</x:f>
      </x:c>
      <x:c r="AT46" s="23" t="str">
        <x:f>IF(AND($H46="OK",$D$5="OK",AT$9&gt;=$C46,AT$9&lt;=$D46),IF($E46=1,3,IF($E46&gt;0,2,1)),"")</x:f>
      </x:c>
      <x:c r="AU46" s="23" t="str">
        <x:f>IF(AND($H46="OK",$D$5="OK",AU$9&gt;=$C46,AU$9&lt;=$D46),IF($E46=1,3,IF($E46&gt;0,2,1)),"")</x:f>
      </x:c>
      <x:c r="AV46" s="23" t="str">
        <x:f>IF(AND($H46="OK",$D$5="OK",AV$9&gt;=$C46,AV$9&lt;=$D46),IF($E46=1,3,IF($E46&gt;0,2,1)),"")</x:f>
      </x:c>
      <x:c r="AW46" s="23" t="str">
        <x:f>IF(AND($H46="OK",$D$5="OK",AW$9&gt;=$C46,AW$9&lt;=$D46),IF($E46=1,3,IF($E46&gt;0,2,1)),"")</x:f>
      </x:c>
      <x:c r="AX46" s="23" t="str">
        <x:f>IF(AND($H46="OK",$D$5="OK",AX$9&gt;=$C46,AX$9&lt;=$D46),IF($E46=1,3,IF($E46&gt;0,2,1)),"")</x:f>
      </x:c>
    </x:row>
    <x:row r="47" ht="30" customHeight="1">
      <x:c r="A47" s="8"/>
      <x:c r="B47" s="8"/>
      <x:c r="C47" s="11"/>
      <x:c r="D47" s="11"/>
      <x:c r="E47" s="12"/>
      <x:c r="F47" s="13" t="str">
        <x:f>IF(H47="OK",D47-C47+1,"")</x:f>
      </x:c>
      <x:c r="G47" s="10" t="str">
        <x:f>IF(H47="","",IF(H47&lt;&gt;"OK","Revisar datos",IF($D$5&lt;&gt;"OK","Revisar ajustes",IF(E47=1,"Terminada",IF(D47&lt;$B$5,"Atrasada",IF(E47&gt;0,"En curso","Pendiente"))))))</x:f>
      </x:c>
      <x:c r="H47" s="10" t="str">
        <x:f>IF(COUNTA(A47:E47)=0,"",IF(A47="","Falta actividad",IF(B47="","Falta responsable",IF(OR(C47="",D47=""),"Faltan fechas",IF(OR(NOT(ISNUMBER(C47)),NOT(ISNUMBER(D47))),"Fechas no válidas",IF(OR(C47&lt;DATE(2000,1,1),D47&gt;DATE(2099,12,31),C47&lt;&gt;INT(C47),D47&lt;&gt;INT(D47)),"Fechas no válidas",IF(D47&lt;C47,"Fin anterior al inicio",IF(OR(ISBLANK(E47),NOT(ISNUMBER(E47))),"Falta avance válido",IF(OR(E47&lt;0,E47&gt;1),"Avance fuera de rango","OK")))))))))</x:f>
      </x:c>
      <x:c r="I47" s="23" t="str">
        <x:f>IF(AND($H47="OK",$D$5="OK",I$9&gt;=$C47,I$9&lt;=$D47),IF($E47=1,3,IF($E47&gt;0,2,1)),"")</x:f>
      </x:c>
      <x:c r="J47" s="23" t="str">
        <x:f>IF(AND($H47="OK",$D$5="OK",J$9&gt;=$C47,J$9&lt;=$D47),IF($E47=1,3,IF($E47&gt;0,2,1)),"")</x:f>
      </x:c>
      <x:c r="K47" s="23" t="str">
        <x:f>IF(AND($H47="OK",$D$5="OK",K$9&gt;=$C47,K$9&lt;=$D47),IF($E47=1,3,IF($E47&gt;0,2,1)),"")</x:f>
      </x:c>
      <x:c r="L47" s="23" t="str">
        <x:f>IF(AND($H47="OK",$D$5="OK",L$9&gt;=$C47,L$9&lt;=$D47),IF($E47=1,3,IF($E47&gt;0,2,1)),"")</x:f>
      </x:c>
      <x:c r="M47" s="23" t="str">
        <x:f>IF(AND($H47="OK",$D$5="OK",M$9&gt;=$C47,M$9&lt;=$D47),IF($E47=1,3,IF($E47&gt;0,2,1)),"")</x:f>
      </x:c>
      <x:c r="N47" s="23" t="str">
        <x:f>IF(AND($H47="OK",$D$5="OK",N$9&gt;=$C47,N$9&lt;=$D47),IF($E47=1,3,IF($E47&gt;0,2,1)),"")</x:f>
      </x:c>
      <x:c r="O47" s="23" t="str">
        <x:f>IF(AND($H47="OK",$D$5="OK",O$9&gt;=$C47,O$9&lt;=$D47),IF($E47=1,3,IF($E47&gt;0,2,1)),"")</x:f>
      </x:c>
      <x:c r="P47" s="23" t="str">
        <x:f>IF(AND($H47="OK",$D$5="OK",P$9&gt;=$C47,P$9&lt;=$D47),IF($E47=1,3,IF($E47&gt;0,2,1)),"")</x:f>
      </x:c>
      <x:c r="Q47" s="23" t="str">
        <x:f>IF(AND($H47="OK",$D$5="OK",Q$9&gt;=$C47,Q$9&lt;=$D47),IF($E47=1,3,IF($E47&gt;0,2,1)),"")</x:f>
      </x:c>
      <x:c r="R47" s="23" t="str">
        <x:f>IF(AND($H47="OK",$D$5="OK",R$9&gt;=$C47,R$9&lt;=$D47),IF($E47=1,3,IF($E47&gt;0,2,1)),"")</x:f>
      </x:c>
      <x:c r="S47" s="23" t="str">
        <x:f>IF(AND($H47="OK",$D$5="OK",S$9&gt;=$C47,S$9&lt;=$D47),IF($E47=1,3,IF($E47&gt;0,2,1)),"")</x:f>
      </x:c>
      <x:c r="T47" s="23" t="str">
        <x:f>IF(AND($H47="OK",$D$5="OK",T$9&gt;=$C47,T$9&lt;=$D47),IF($E47=1,3,IF($E47&gt;0,2,1)),"")</x:f>
      </x:c>
      <x:c r="U47" s="23" t="str">
        <x:f>IF(AND($H47="OK",$D$5="OK",U$9&gt;=$C47,U$9&lt;=$D47),IF($E47=1,3,IF($E47&gt;0,2,1)),"")</x:f>
      </x:c>
      <x:c r="V47" s="23" t="str">
        <x:f>IF(AND($H47="OK",$D$5="OK",V$9&gt;=$C47,V$9&lt;=$D47),IF($E47=1,3,IF($E47&gt;0,2,1)),"")</x:f>
      </x:c>
      <x:c r="W47" s="23" t="str">
        <x:f>IF(AND($H47="OK",$D$5="OK",W$9&gt;=$C47,W$9&lt;=$D47),IF($E47=1,3,IF($E47&gt;0,2,1)),"")</x:f>
      </x:c>
      <x:c r="X47" s="23" t="str">
        <x:f>IF(AND($H47="OK",$D$5="OK",X$9&gt;=$C47,X$9&lt;=$D47),IF($E47=1,3,IF($E47&gt;0,2,1)),"")</x:f>
      </x:c>
      <x:c r="Y47" s="23" t="str">
        <x:f>IF(AND($H47="OK",$D$5="OK",Y$9&gt;=$C47,Y$9&lt;=$D47),IF($E47=1,3,IF($E47&gt;0,2,1)),"")</x:f>
      </x:c>
      <x:c r="Z47" s="23" t="str">
        <x:f>IF(AND($H47="OK",$D$5="OK",Z$9&gt;=$C47,Z$9&lt;=$D47),IF($E47=1,3,IF($E47&gt;0,2,1)),"")</x:f>
      </x:c>
      <x:c r="AA47" s="23" t="str">
        <x:f>IF(AND($H47="OK",$D$5="OK",AA$9&gt;=$C47,AA$9&lt;=$D47),IF($E47=1,3,IF($E47&gt;0,2,1)),"")</x:f>
      </x:c>
      <x:c r="AB47" s="23" t="str">
        <x:f>IF(AND($H47="OK",$D$5="OK",AB$9&gt;=$C47,AB$9&lt;=$D47),IF($E47=1,3,IF($E47&gt;0,2,1)),"")</x:f>
      </x:c>
      <x:c r="AC47" s="23" t="str">
        <x:f>IF(AND($H47="OK",$D$5="OK",AC$9&gt;=$C47,AC$9&lt;=$D47),IF($E47=1,3,IF($E47&gt;0,2,1)),"")</x:f>
      </x:c>
      <x:c r="AD47" s="23" t="str">
        <x:f>IF(AND($H47="OK",$D$5="OK",AD$9&gt;=$C47,AD$9&lt;=$D47),IF($E47=1,3,IF($E47&gt;0,2,1)),"")</x:f>
      </x:c>
      <x:c r="AE47" s="23" t="str">
        <x:f>IF(AND($H47="OK",$D$5="OK",AE$9&gt;=$C47,AE$9&lt;=$D47),IF($E47=1,3,IF($E47&gt;0,2,1)),"")</x:f>
      </x:c>
      <x:c r="AF47" s="23" t="str">
        <x:f>IF(AND($H47="OK",$D$5="OK",AF$9&gt;=$C47,AF$9&lt;=$D47),IF($E47=1,3,IF($E47&gt;0,2,1)),"")</x:f>
      </x:c>
      <x:c r="AG47" s="23" t="str">
        <x:f>IF(AND($H47="OK",$D$5="OK",AG$9&gt;=$C47,AG$9&lt;=$D47),IF($E47=1,3,IF($E47&gt;0,2,1)),"")</x:f>
      </x:c>
      <x:c r="AH47" s="23" t="str">
        <x:f>IF(AND($H47="OK",$D$5="OK",AH$9&gt;=$C47,AH$9&lt;=$D47),IF($E47=1,3,IF($E47&gt;0,2,1)),"")</x:f>
      </x:c>
      <x:c r="AI47" s="23" t="str">
        <x:f>IF(AND($H47="OK",$D$5="OK",AI$9&gt;=$C47,AI$9&lt;=$D47),IF($E47=1,3,IF($E47&gt;0,2,1)),"")</x:f>
      </x:c>
      <x:c r="AJ47" s="23" t="str">
        <x:f>IF(AND($H47="OK",$D$5="OK",AJ$9&gt;=$C47,AJ$9&lt;=$D47),IF($E47=1,3,IF($E47&gt;0,2,1)),"")</x:f>
      </x:c>
      <x:c r="AK47" s="23" t="str">
        <x:f>IF(AND($H47="OK",$D$5="OK",AK$9&gt;=$C47,AK$9&lt;=$D47),IF($E47=1,3,IF($E47&gt;0,2,1)),"")</x:f>
      </x:c>
      <x:c r="AL47" s="23" t="str">
        <x:f>IF(AND($H47="OK",$D$5="OK",AL$9&gt;=$C47,AL$9&lt;=$D47),IF($E47=1,3,IF($E47&gt;0,2,1)),"")</x:f>
      </x:c>
      <x:c r="AM47" s="23" t="str">
        <x:f>IF(AND($H47="OK",$D$5="OK",AM$9&gt;=$C47,AM$9&lt;=$D47),IF($E47=1,3,IF($E47&gt;0,2,1)),"")</x:f>
      </x:c>
      <x:c r="AN47" s="23" t="str">
        <x:f>IF(AND($H47="OK",$D$5="OK",AN$9&gt;=$C47,AN$9&lt;=$D47),IF($E47=1,3,IF($E47&gt;0,2,1)),"")</x:f>
      </x:c>
      <x:c r="AO47" s="23" t="str">
        <x:f>IF(AND($H47="OK",$D$5="OK",AO$9&gt;=$C47,AO$9&lt;=$D47),IF($E47=1,3,IF($E47&gt;0,2,1)),"")</x:f>
      </x:c>
      <x:c r="AP47" s="23" t="str">
        <x:f>IF(AND($H47="OK",$D$5="OK",AP$9&gt;=$C47,AP$9&lt;=$D47),IF($E47=1,3,IF($E47&gt;0,2,1)),"")</x:f>
      </x:c>
      <x:c r="AQ47" s="23" t="str">
        <x:f>IF(AND($H47="OK",$D$5="OK",AQ$9&gt;=$C47,AQ$9&lt;=$D47),IF($E47=1,3,IF($E47&gt;0,2,1)),"")</x:f>
      </x:c>
      <x:c r="AR47" s="23" t="str">
        <x:f>IF(AND($H47="OK",$D$5="OK",AR$9&gt;=$C47,AR$9&lt;=$D47),IF($E47=1,3,IF($E47&gt;0,2,1)),"")</x:f>
      </x:c>
      <x:c r="AS47" s="23" t="str">
        <x:f>IF(AND($H47="OK",$D$5="OK",AS$9&gt;=$C47,AS$9&lt;=$D47),IF($E47=1,3,IF($E47&gt;0,2,1)),"")</x:f>
      </x:c>
      <x:c r="AT47" s="23" t="str">
        <x:f>IF(AND($H47="OK",$D$5="OK",AT$9&gt;=$C47,AT$9&lt;=$D47),IF($E47=1,3,IF($E47&gt;0,2,1)),"")</x:f>
      </x:c>
      <x:c r="AU47" s="23" t="str">
        <x:f>IF(AND($H47="OK",$D$5="OK",AU$9&gt;=$C47,AU$9&lt;=$D47),IF($E47=1,3,IF($E47&gt;0,2,1)),"")</x:f>
      </x:c>
      <x:c r="AV47" s="23" t="str">
        <x:f>IF(AND($H47="OK",$D$5="OK",AV$9&gt;=$C47,AV$9&lt;=$D47),IF($E47=1,3,IF($E47&gt;0,2,1)),"")</x:f>
      </x:c>
      <x:c r="AW47" s="23" t="str">
        <x:f>IF(AND($H47="OK",$D$5="OK",AW$9&gt;=$C47,AW$9&lt;=$D47),IF($E47=1,3,IF($E47&gt;0,2,1)),"")</x:f>
      </x:c>
      <x:c r="AX47" s="23" t="str">
        <x:f>IF(AND($H47="OK",$D$5="OK",AX$9&gt;=$C47,AX$9&lt;=$D47),IF($E47=1,3,IF($E47&gt;0,2,1)),"")</x:f>
      </x:c>
    </x:row>
    <x:row r="48" ht="30" customHeight="1">
      <x:c r="A48" s="8"/>
      <x:c r="B48" s="8"/>
      <x:c r="C48" s="11"/>
      <x:c r="D48" s="11"/>
      <x:c r="E48" s="12"/>
      <x:c r="F48" s="13" t="str">
        <x:f>IF(H48="OK",D48-C48+1,"")</x:f>
      </x:c>
      <x:c r="G48" s="10" t="str">
        <x:f>IF(H48="","",IF(H48&lt;&gt;"OK","Revisar datos",IF($D$5&lt;&gt;"OK","Revisar ajustes",IF(E48=1,"Terminada",IF(D48&lt;$B$5,"Atrasada",IF(E48&gt;0,"En curso","Pendiente"))))))</x:f>
      </x:c>
      <x:c r="H48" s="10" t="str">
        <x:f>IF(COUNTA(A48:E48)=0,"",IF(A48="","Falta actividad",IF(B48="","Falta responsable",IF(OR(C48="",D48=""),"Faltan fechas",IF(OR(NOT(ISNUMBER(C48)),NOT(ISNUMBER(D48))),"Fechas no válidas",IF(OR(C48&lt;DATE(2000,1,1),D48&gt;DATE(2099,12,31),C48&lt;&gt;INT(C48),D48&lt;&gt;INT(D48)),"Fechas no válidas",IF(D48&lt;C48,"Fin anterior al inicio",IF(OR(ISBLANK(E48),NOT(ISNUMBER(E48))),"Falta avance válido",IF(OR(E48&lt;0,E48&gt;1),"Avance fuera de rango","OK")))))))))</x:f>
      </x:c>
      <x:c r="I48" s="23" t="str">
        <x:f>IF(AND($H48="OK",$D$5="OK",I$9&gt;=$C48,I$9&lt;=$D48),IF($E48=1,3,IF($E48&gt;0,2,1)),"")</x:f>
      </x:c>
      <x:c r="J48" s="23" t="str">
        <x:f>IF(AND($H48="OK",$D$5="OK",J$9&gt;=$C48,J$9&lt;=$D48),IF($E48=1,3,IF($E48&gt;0,2,1)),"")</x:f>
      </x:c>
      <x:c r="K48" s="23" t="str">
        <x:f>IF(AND($H48="OK",$D$5="OK",K$9&gt;=$C48,K$9&lt;=$D48),IF($E48=1,3,IF($E48&gt;0,2,1)),"")</x:f>
      </x:c>
      <x:c r="L48" s="23" t="str">
        <x:f>IF(AND($H48="OK",$D$5="OK",L$9&gt;=$C48,L$9&lt;=$D48),IF($E48=1,3,IF($E48&gt;0,2,1)),"")</x:f>
      </x:c>
      <x:c r="M48" s="23" t="str">
        <x:f>IF(AND($H48="OK",$D$5="OK",M$9&gt;=$C48,M$9&lt;=$D48),IF($E48=1,3,IF($E48&gt;0,2,1)),"")</x:f>
      </x:c>
      <x:c r="N48" s="23" t="str">
        <x:f>IF(AND($H48="OK",$D$5="OK",N$9&gt;=$C48,N$9&lt;=$D48),IF($E48=1,3,IF($E48&gt;0,2,1)),"")</x:f>
      </x:c>
      <x:c r="O48" s="23" t="str">
        <x:f>IF(AND($H48="OK",$D$5="OK",O$9&gt;=$C48,O$9&lt;=$D48),IF($E48=1,3,IF($E48&gt;0,2,1)),"")</x:f>
      </x:c>
      <x:c r="P48" s="23" t="str">
        <x:f>IF(AND($H48="OK",$D$5="OK",P$9&gt;=$C48,P$9&lt;=$D48),IF($E48=1,3,IF($E48&gt;0,2,1)),"")</x:f>
      </x:c>
      <x:c r="Q48" s="23" t="str">
        <x:f>IF(AND($H48="OK",$D$5="OK",Q$9&gt;=$C48,Q$9&lt;=$D48),IF($E48=1,3,IF($E48&gt;0,2,1)),"")</x:f>
      </x:c>
      <x:c r="R48" s="23" t="str">
        <x:f>IF(AND($H48="OK",$D$5="OK",R$9&gt;=$C48,R$9&lt;=$D48),IF($E48=1,3,IF($E48&gt;0,2,1)),"")</x:f>
      </x:c>
      <x:c r="S48" s="23" t="str">
        <x:f>IF(AND($H48="OK",$D$5="OK",S$9&gt;=$C48,S$9&lt;=$D48),IF($E48=1,3,IF($E48&gt;0,2,1)),"")</x:f>
      </x:c>
      <x:c r="T48" s="23" t="str">
        <x:f>IF(AND($H48="OK",$D$5="OK",T$9&gt;=$C48,T$9&lt;=$D48),IF($E48=1,3,IF($E48&gt;0,2,1)),"")</x:f>
      </x:c>
      <x:c r="U48" s="23" t="str">
        <x:f>IF(AND($H48="OK",$D$5="OK",U$9&gt;=$C48,U$9&lt;=$D48),IF($E48=1,3,IF($E48&gt;0,2,1)),"")</x:f>
      </x:c>
      <x:c r="V48" s="23" t="str">
        <x:f>IF(AND($H48="OK",$D$5="OK",V$9&gt;=$C48,V$9&lt;=$D48),IF($E48=1,3,IF($E48&gt;0,2,1)),"")</x:f>
      </x:c>
      <x:c r="W48" s="23" t="str">
        <x:f>IF(AND($H48="OK",$D$5="OK",W$9&gt;=$C48,W$9&lt;=$D48),IF($E48=1,3,IF($E48&gt;0,2,1)),"")</x:f>
      </x:c>
      <x:c r="X48" s="23" t="str">
        <x:f>IF(AND($H48="OK",$D$5="OK",X$9&gt;=$C48,X$9&lt;=$D48),IF($E48=1,3,IF($E48&gt;0,2,1)),"")</x:f>
      </x:c>
      <x:c r="Y48" s="23" t="str">
        <x:f>IF(AND($H48="OK",$D$5="OK",Y$9&gt;=$C48,Y$9&lt;=$D48),IF($E48=1,3,IF($E48&gt;0,2,1)),"")</x:f>
      </x:c>
      <x:c r="Z48" s="23" t="str">
        <x:f>IF(AND($H48="OK",$D$5="OK",Z$9&gt;=$C48,Z$9&lt;=$D48),IF($E48=1,3,IF($E48&gt;0,2,1)),"")</x:f>
      </x:c>
      <x:c r="AA48" s="23" t="str">
        <x:f>IF(AND($H48="OK",$D$5="OK",AA$9&gt;=$C48,AA$9&lt;=$D48),IF($E48=1,3,IF($E48&gt;0,2,1)),"")</x:f>
      </x:c>
      <x:c r="AB48" s="23" t="str">
        <x:f>IF(AND($H48="OK",$D$5="OK",AB$9&gt;=$C48,AB$9&lt;=$D48),IF($E48=1,3,IF($E48&gt;0,2,1)),"")</x:f>
      </x:c>
      <x:c r="AC48" s="23" t="str">
        <x:f>IF(AND($H48="OK",$D$5="OK",AC$9&gt;=$C48,AC$9&lt;=$D48),IF($E48=1,3,IF($E48&gt;0,2,1)),"")</x:f>
      </x:c>
      <x:c r="AD48" s="23" t="str">
        <x:f>IF(AND($H48="OK",$D$5="OK",AD$9&gt;=$C48,AD$9&lt;=$D48),IF($E48=1,3,IF($E48&gt;0,2,1)),"")</x:f>
      </x:c>
      <x:c r="AE48" s="23" t="str">
        <x:f>IF(AND($H48="OK",$D$5="OK",AE$9&gt;=$C48,AE$9&lt;=$D48),IF($E48=1,3,IF($E48&gt;0,2,1)),"")</x:f>
      </x:c>
      <x:c r="AF48" s="23" t="str">
        <x:f>IF(AND($H48="OK",$D$5="OK",AF$9&gt;=$C48,AF$9&lt;=$D48),IF($E48=1,3,IF($E48&gt;0,2,1)),"")</x:f>
      </x:c>
      <x:c r="AG48" s="23" t="str">
        <x:f>IF(AND($H48="OK",$D$5="OK",AG$9&gt;=$C48,AG$9&lt;=$D48),IF($E48=1,3,IF($E48&gt;0,2,1)),"")</x:f>
      </x:c>
      <x:c r="AH48" s="23" t="str">
        <x:f>IF(AND($H48="OK",$D$5="OK",AH$9&gt;=$C48,AH$9&lt;=$D48),IF($E48=1,3,IF($E48&gt;0,2,1)),"")</x:f>
      </x:c>
      <x:c r="AI48" s="23" t="str">
        <x:f>IF(AND($H48="OK",$D$5="OK",AI$9&gt;=$C48,AI$9&lt;=$D48),IF($E48=1,3,IF($E48&gt;0,2,1)),"")</x:f>
      </x:c>
      <x:c r="AJ48" s="23" t="str">
        <x:f>IF(AND($H48="OK",$D$5="OK",AJ$9&gt;=$C48,AJ$9&lt;=$D48),IF($E48=1,3,IF($E48&gt;0,2,1)),"")</x:f>
      </x:c>
      <x:c r="AK48" s="23" t="str">
        <x:f>IF(AND($H48="OK",$D$5="OK",AK$9&gt;=$C48,AK$9&lt;=$D48),IF($E48=1,3,IF($E48&gt;0,2,1)),"")</x:f>
      </x:c>
      <x:c r="AL48" s="23" t="str">
        <x:f>IF(AND($H48="OK",$D$5="OK",AL$9&gt;=$C48,AL$9&lt;=$D48),IF($E48=1,3,IF($E48&gt;0,2,1)),"")</x:f>
      </x:c>
      <x:c r="AM48" s="23" t="str">
        <x:f>IF(AND($H48="OK",$D$5="OK",AM$9&gt;=$C48,AM$9&lt;=$D48),IF($E48=1,3,IF($E48&gt;0,2,1)),"")</x:f>
      </x:c>
      <x:c r="AN48" s="23" t="str">
        <x:f>IF(AND($H48="OK",$D$5="OK",AN$9&gt;=$C48,AN$9&lt;=$D48),IF($E48=1,3,IF($E48&gt;0,2,1)),"")</x:f>
      </x:c>
      <x:c r="AO48" s="23" t="str">
        <x:f>IF(AND($H48="OK",$D$5="OK",AO$9&gt;=$C48,AO$9&lt;=$D48),IF($E48=1,3,IF($E48&gt;0,2,1)),"")</x:f>
      </x:c>
      <x:c r="AP48" s="23" t="str">
        <x:f>IF(AND($H48="OK",$D$5="OK",AP$9&gt;=$C48,AP$9&lt;=$D48),IF($E48=1,3,IF($E48&gt;0,2,1)),"")</x:f>
      </x:c>
      <x:c r="AQ48" s="23" t="str">
        <x:f>IF(AND($H48="OK",$D$5="OK",AQ$9&gt;=$C48,AQ$9&lt;=$D48),IF($E48=1,3,IF($E48&gt;0,2,1)),"")</x:f>
      </x:c>
      <x:c r="AR48" s="23" t="str">
        <x:f>IF(AND($H48="OK",$D$5="OK",AR$9&gt;=$C48,AR$9&lt;=$D48),IF($E48=1,3,IF($E48&gt;0,2,1)),"")</x:f>
      </x:c>
      <x:c r="AS48" s="23" t="str">
        <x:f>IF(AND($H48="OK",$D$5="OK",AS$9&gt;=$C48,AS$9&lt;=$D48),IF($E48=1,3,IF($E48&gt;0,2,1)),"")</x:f>
      </x:c>
      <x:c r="AT48" s="23" t="str">
        <x:f>IF(AND($H48="OK",$D$5="OK",AT$9&gt;=$C48,AT$9&lt;=$D48),IF($E48=1,3,IF($E48&gt;0,2,1)),"")</x:f>
      </x:c>
      <x:c r="AU48" s="23" t="str">
        <x:f>IF(AND($H48="OK",$D$5="OK",AU$9&gt;=$C48,AU$9&lt;=$D48),IF($E48=1,3,IF($E48&gt;0,2,1)),"")</x:f>
      </x:c>
      <x:c r="AV48" s="23" t="str">
        <x:f>IF(AND($H48="OK",$D$5="OK",AV$9&gt;=$C48,AV$9&lt;=$D48),IF($E48=1,3,IF($E48&gt;0,2,1)),"")</x:f>
      </x:c>
      <x:c r="AW48" s="23" t="str">
        <x:f>IF(AND($H48="OK",$D$5="OK",AW$9&gt;=$C48,AW$9&lt;=$D48),IF($E48=1,3,IF($E48&gt;0,2,1)),"")</x:f>
      </x:c>
      <x:c r="AX48" s="23" t="str">
        <x:f>IF(AND($H48="OK",$D$5="OK",AX$9&gt;=$C48,AX$9&lt;=$D48),IF($E48=1,3,IF($E48&gt;0,2,1)),"")</x:f>
      </x:c>
    </x:row>
    <x:row r="49" ht="30" customHeight="1">
      <x:c r="A49" s="8"/>
      <x:c r="B49" s="8"/>
      <x:c r="C49" s="11"/>
      <x:c r="D49" s="11"/>
      <x:c r="E49" s="12"/>
      <x:c r="F49" s="13" t="str">
        <x:f>IF(H49="OK",D49-C49+1,"")</x:f>
      </x:c>
      <x:c r="G49" s="10" t="str">
        <x:f>IF(H49="","",IF(H49&lt;&gt;"OK","Revisar datos",IF($D$5&lt;&gt;"OK","Revisar ajustes",IF(E49=1,"Terminada",IF(D49&lt;$B$5,"Atrasada",IF(E49&gt;0,"En curso","Pendiente"))))))</x:f>
      </x:c>
      <x:c r="H49" s="10" t="str">
        <x:f>IF(COUNTA(A49:E49)=0,"",IF(A49="","Falta actividad",IF(B49="","Falta responsable",IF(OR(C49="",D49=""),"Faltan fechas",IF(OR(NOT(ISNUMBER(C49)),NOT(ISNUMBER(D49))),"Fechas no válidas",IF(OR(C49&lt;DATE(2000,1,1),D49&gt;DATE(2099,12,31),C49&lt;&gt;INT(C49),D49&lt;&gt;INT(D49)),"Fechas no válidas",IF(D49&lt;C49,"Fin anterior al inicio",IF(OR(ISBLANK(E49),NOT(ISNUMBER(E49))),"Falta avance válido",IF(OR(E49&lt;0,E49&gt;1),"Avance fuera de rango","OK")))))))))</x:f>
      </x:c>
      <x:c r="I49" s="23" t="str">
        <x:f>IF(AND($H49="OK",$D$5="OK",I$9&gt;=$C49,I$9&lt;=$D49),IF($E49=1,3,IF($E49&gt;0,2,1)),"")</x:f>
      </x:c>
      <x:c r="J49" s="23" t="str">
        <x:f>IF(AND($H49="OK",$D$5="OK",J$9&gt;=$C49,J$9&lt;=$D49),IF($E49=1,3,IF($E49&gt;0,2,1)),"")</x:f>
      </x:c>
      <x:c r="K49" s="23" t="str">
        <x:f>IF(AND($H49="OK",$D$5="OK",K$9&gt;=$C49,K$9&lt;=$D49),IF($E49=1,3,IF($E49&gt;0,2,1)),"")</x:f>
      </x:c>
      <x:c r="L49" s="23" t="str">
        <x:f>IF(AND($H49="OK",$D$5="OK",L$9&gt;=$C49,L$9&lt;=$D49),IF($E49=1,3,IF($E49&gt;0,2,1)),"")</x:f>
      </x:c>
      <x:c r="M49" s="23" t="str">
        <x:f>IF(AND($H49="OK",$D$5="OK",M$9&gt;=$C49,M$9&lt;=$D49),IF($E49=1,3,IF($E49&gt;0,2,1)),"")</x:f>
      </x:c>
      <x:c r="N49" s="23" t="str">
        <x:f>IF(AND($H49="OK",$D$5="OK",N$9&gt;=$C49,N$9&lt;=$D49),IF($E49=1,3,IF($E49&gt;0,2,1)),"")</x:f>
      </x:c>
      <x:c r="O49" s="23" t="str">
        <x:f>IF(AND($H49="OK",$D$5="OK",O$9&gt;=$C49,O$9&lt;=$D49),IF($E49=1,3,IF($E49&gt;0,2,1)),"")</x:f>
      </x:c>
      <x:c r="P49" s="23" t="str">
        <x:f>IF(AND($H49="OK",$D$5="OK",P$9&gt;=$C49,P$9&lt;=$D49),IF($E49=1,3,IF($E49&gt;0,2,1)),"")</x:f>
      </x:c>
      <x:c r="Q49" s="23" t="str">
        <x:f>IF(AND($H49="OK",$D$5="OK",Q$9&gt;=$C49,Q$9&lt;=$D49),IF($E49=1,3,IF($E49&gt;0,2,1)),"")</x:f>
      </x:c>
      <x:c r="R49" s="23" t="str">
        <x:f>IF(AND($H49="OK",$D$5="OK",R$9&gt;=$C49,R$9&lt;=$D49),IF($E49=1,3,IF($E49&gt;0,2,1)),"")</x:f>
      </x:c>
      <x:c r="S49" s="23" t="str">
        <x:f>IF(AND($H49="OK",$D$5="OK",S$9&gt;=$C49,S$9&lt;=$D49),IF($E49=1,3,IF($E49&gt;0,2,1)),"")</x:f>
      </x:c>
      <x:c r="T49" s="23" t="str">
        <x:f>IF(AND($H49="OK",$D$5="OK",T$9&gt;=$C49,T$9&lt;=$D49),IF($E49=1,3,IF($E49&gt;0,2,1)),"")</x:f>
      </x:c>
      <x:c r="U49" s="23" t="str">
        <x:f>IF(AND($H49="OK",$D$5="OK",U$9&gt;=$C49,U$9&lt;=$D49),IF($E49=1,3,IF($E49&gt;0,2,1)),"")</x:f>
      </x:c>
      <x:c r="V49" s="23" t="str">
        <x:f>IF(AND($H49="OK",$D$5="OK",V$9&gt;=$C49,V$9&lt;=$D49),IF($E49=1,3,IF($E49&gt;0,2,1)),"")</x:f>
      </x:c>
      <x:c r="W49" s="23" t="str">
        <x:f>IF(AND($H49="OK",$D$5="OK",W$9&gt;=$C49,W$9&lt;=$D49),IF($E49=1,3,IF($E49&gt;0,2,1)),"")</x:f>
      </x:c>
      <x:c r="X49" s="23" t="str">
        <x:f>IF(AND($H49="OK",$D$5="OK",X$9&gt;=$C49,X$9&lt;=$D49),IF($E49=1,3,IF($E49&gt;0,2,1)),"")</x:f>
      </x:c>
      <x:c r="Y49" s="23" t="str">
        <x:f>IF(AND($H49="OK",$D$5="OK",Y$9&gt;=$C49,Y$9&lt;=$D49),IF($E49=1,3,IF($E49&gt;0,2,1)),"")</x:f>
      </x:c>
      <x:c r="Z49" s="23" t="str">
        <x:f>IF(AND($H49="OK",$D$5="OK",Z$9&gt;=$C49,Z$9&lt;=$D49),IF($E49=1,3,IF($E49&gt;0,2,1)),"")</x:f>
      </x:c>
      <x:c r="AA49" s="23" t="str">
        <x:f>IF(AND($H49="OK",$D$5="OK",AA$9&gt;=$C49,AA$9&lt;=$D49),IF($E49=1,3,IF($E49&gt;0,2,1)),"")</x:f>
      </x:c>
      <x:c r="AB49" s="23" t="str">
        <x:f>IF(AND($H49="OK",$D$5="OK",AB$9&gt;=$C49,AB$9&lt;=$D49),IF($E49=1,3,IF($E49&gt;0,2,1)),"")</x:f>
      </x:c>
      <x:c r="AC49" s="23" t="str">
        <x:f>IF(AND($H49="OK",$D$5="OK",AC$9&gt;=$C49,AC$9&lt;=$D49),IF($E49=1,3,IF($E49&gt;0,2,1)),"")</x:f>
      </x:c>
      <x:c r="AD49" s="23" t="str">
        <x:f>IF(AND($H49="OK",$D$5="OK",AD$9&gt;=$C49,AD$9&lt;=$D49),IF($E49=1,3,IF($E49&gt;0,2,1)),"")</x:f>
      </x:c>
      <x:c r="AE49" s="23" t="str">
        <x:f>IF(AND($H49="OK",$D$5="OK",AE$9&gt;=$C49,AE$9&lt;=$D49),IF($E49=1,3,IF($E49&gt;0,2,1)),"")</x:f>
      </x:c>
      <x:c r="AF49" s="23" t="str">
        <x:f>IF(AND($H49="OK",$D$5="OK",AF$9&gt;=$C49,AF$9&lt;=$D49),IF($E49=1,3,IF($E49&gt;0,2,1)),"")</x:f>
      </x:c>
      <x:c r="AG49" s="23" t="str">
        <x:f>IF(AND($H49="OK",$D$5="OK",AG$9&gt;=$C49,AG$9&lt;=$D49),IF($E49=1,3,IF($E49&gt;0,2,1)),"")</x:f>
      </x:c>
      <x:c r="AH49" s="23" t="str">
        <x:f>IF(AND($H49="OK",$D$5="OK",AH$9&gt;=$C49,AH$9&lt;=$D49),IF($E49=1,3,IF($E49&gt;0,2,1)),"")</x:f>
      </x:c>
      <x:c r="AI49" s="23" t="str">
        <x:f>IF(AND($H49="OK",$D$5="OK",AI$9&gt;=$C49,AI$9&lt;=$D49),IF($E49=1,3,IF($E49&gt;0,2,1)),"")</x:f>
      </x:c>
      <x:c r="AJ49" s="23" t="str">
        <x:f>IF(AND($H49="OK",$D$5="OK",AJ$9&gt;=$C49,AJ$9&lt;=$D49),IF($E49=1,3,IF($E49&gt;0,2,1)),"")</x:f>
      </x:c>
      <x:c r="AK49" s="23" t="str">
        <x:f>IF(AND($H49="OK",$D$5="OK",AK$9&gt;=$C49,AK$9&lt;=$D49),IF($E49=1,3,IF($E49&gt;0,2,1)),"")</x:f>
      </x:c>
      <x:c r="AL49" s="23" t="str">
        <x:f>IF(AND($H49="OK",$D$5="OK",AL$9&gt;=$C49,AL$9&lt;=$D49),IF($E49=1,3,IF($E49&gt;0,2,1)),"")</x:f>
      </x:c>
      <x:c r="AM49" s="23" t="str">
        <x:f>IF(AND($H49="OK",$D$5="OK",AM$9&gt;=$C49,AM$9&lt;=$D49),IF($E49=1,3,IF($E49&gt;0,2,1)),"")</x:f>
      </x:c>
      <x:c r="AN49" s="23" t="str">
        <x:f>IF(AND($H49="OK",$D$5="OK",AN$9&gt;=$C49,AN$9&lt;=$D49),IF($E49=1,3,IF($E49&gt;0,2,1)),"")</x:f>
      </x:c>
      <x:c r="AO49" s="23" t="str">
        <x:f>IF(AND($H49="OK",$D$5="OK",AO$9&gt;=$C49,AO$9&lt;=$D49),IF($E49=1,3,IF($E49&gt;0,2,1)),"")</x:f>
      </x:c>
      <x:c r="AP49" s="23" t="str">
        <x:f>IF(AND($H49="OK",$D$5="OK",AP$9&gt;=$C49,AP$9&lt;=$D49),IF($E49=1,3,IF($E49&gt;0,2,1)),"")</x:f>
      </x:c>
      <x:c r="AQ49" s="23" t="str">
        <x:f>IF(AND($H49="OK",$D$5="OK",AQ$9&gt;=$C49,AQ$9&lt;=$D49),IF($E49=1,3,IF($E49&gt;0,2,1)),"")</x:f>
      </x:c>
      <x:c r="AR49" s="23" t="str">
        <x:f>IF(AND($H49="OK",$D$5="OK",AR$9&gt;=$C49,AR$9&lt;=$D49),IF($E49=1,3,IF($E49&gt;0,2,1)),"")</x:f>
      </x:c>
      <x:c r="AS49" s="23" t="str">
        <x:f>IF(AND($H49="OK",$D$5="OK",AS$9&gt;=$C49,AS$9&lt;=$D49),IF($E49=1,3,IF($E49&gt;0,2,1)),"")</x:f>
      </x:c>
      <x:c r="AT49" s="23" t="str">
        <x:f>IF(AND($H49="OK",$D$5="OK",AT$9&gt;=$C49,AT$9&lt;=$D49),IF($E49=1,3,IF($E49&gt;0,2,1)),"")</x:f>
      </x:c>
      <x:c r="AU49" s="23" t="str">
        <x:f>IF(AND($H49="OK",$D$5="OK",AU$9&gt;=$C49,AU$9&lt;=$D49),IF($E49=1,3,IF($E49&gt;0,2,1)),"")</x:f>
      </x:c>
      <x:c r="AV49" s="23" t="str">
        <x:f>IF(AND($H49="OK",$D$5="OK",AV$9&gt;=$C49,AV$9&lt;=$D49),IF($E49=1,3,IF($E49&gt;0,2,1)),"")</x:f>
      </x:c>
      <x:c r="AW49" s="23" t="str">
        <x:f>IF(AND($H49="OK",$D$5="OK",AW$9&gt;=$C49,AW$9&lt;=$D49),IF($E49=1,3,IF($E49&gt;0,2,1)),"")</x:f>
      </x:c>
      <x:c r="AX49" s="23" t="str">
        <x:f>IF(AND($H49="OK",$D$5="OK",AX$9&gt;=$C49,AX$9&lt;=$D49),IF($E49=1,3,IF($E49&gt;0,2,1)),"")</x:f>
      </x:c>
    </x:row>
  </x:sheetData>
  <x:conditionalFormatting sqref="I10:AX49">
    <x:cfRule type="cellIs" dxfId="0" priority="1" operator="equal">
      <x:formula>1</x:formula>
    </x:cfRule>
    <x:cfRule type="cellIs" dxfId="1" priority="2" operator="equal">
      <x:formula>2</x:formula>
    </x:cfRule>
    <x:cfRule type="cellIs" dxfId="2" priority="3" operator="equal">
      <x:formula>3</x:formula>
    </x:cfRule>
  </x:conditionalFormatting>
  <x:conditionalFormatting sqref="H10:H49">
    <x:cfRule type="expression" dxfId="3" priority="4">
      <x:formula>AND($H10&lt;&gt;"",$H10&lt;&gt;"OK")</x:formula>
    </x:cfRule>
  </x:conditionalFormatting>
  <x:conditionalFormatting sqref="G10:G49">
    <x:cfRule type="containsText" dxfId="4" priority="5" operator="containsText" text="Atrasada"/>
  </x:conditionalFormatting>
  <x:conditionalFormatting sqref="D5:D5">
    <x:cfRule type="containsText" dxfId="5" priority="6" operator="containsText" text="Revisar"/>
  </x:conditionalFormatting>
  <x:dataValidations count="3">
    <x:dataValidation type="date" errorStyle="stop" operator="between" showErrorMessage="1" errorTitle="Revisa el dato" error="Introduce una fecha entre 2000 y 2099." sqref="C10:D49">
      <x:formula1>DATE(2000,1,1)</x:formula1>
      <x:formula2>DATE(2099,12,31)</x:formula2>
    </x:dataValidation>
    <x:dataValidation type="decimal" errorStyle="stop" operator="between" showErrorMessage="1" errorTitle="Revisa el dato" error="Escribe un porcentaje entre 0% y 100%, por ejemplo 50%." sqref="E10:E49">
      <x:formula1>0</x:formula1>
      <x:formula2>1</x:formula2>
    </x:dataValidation>
    <x:dataValidation type="date" errorStyle="stop" operator="between" showErrorMessage="1" errorTitle="Revisa el dato" error="Introduce una fecha válida entre 2000 y el 20/11/2099." sqref="B4:B5">
      <x:formula1>DATE(2000,1,1)</x:formula1>
      <x:formula2>DATE(2099,11,20)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3e0ad25c3534bfe"/>
  </x:tableParts>
</x:worksheet>
</file>

<file path=xl/worksheets/sheet2.xml><?xml version="1.0" encoding="utf-8"?>
<x:worksheet xmlns:x="http://schemas.openxmlformats.org/spreadsheetml/2006/main">
  <x:sheetPr>
    <x:tabColor rgb="FF749684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15" hidden="0" customWidth="1"/>
    <x:col min="4" max="4" width="18" hidden="0" customWidth="1"/>
    <x:col min="5" max="5" width="12" hidden="0" customWidth="1"/>
    <x:col min="6" max="6" width="17" hidden="0" customWidth="1"/>
    <x:col min="7" max="7" width="19" hidden="0" customWidth="1"/>
    <x:col min="8" max="8" width="25" hidden="0" customWidth="1"/>
    <x:col min="9" max="9" width="4" hidden="0" customWidth="1"/>
    <x:col min="10" max="10" width="4" hidden="0" customWidth="1"/>
    <x:col min="11" max="11" width="4" hidden="0" customWidth="1"/>
    <x:col min="12" max="12" width="4" hidden="0" customWidth="1"/>
    <x:col min="13" max="13" width="4" hidden="0" customWidth="1"/>
    <x:col min="14" max="14" width="4" hidden="0" customWidth="1"/>
    <x:col min="15" max="15" width="4" hidden="0" customWidth="1"/>
    <x:col min="16" max="16" width="4" hidden="0" customWidth="1"/>
    <x:col min="17" max="17" width="4" hidden="0" customWidth="1"/>
    <x:col min="18" max="18" width="4" hidden="0" customWidth="1"/>
    <x:col min="19" max="19" width="4" hidden="0" customWidth="1"/>
    <x:col min="20" max="20" width="4" hidden="0" customWidth="1"/>
    <x:col min="21" max="21" width="4" hidden="0" customWidth="1"/>
    <x:col min="22" max="22" width="4" hidden="0" customWidth="1"/>
    <x:col min="23" max="23" width="4" hidden="0" customWidth="1"/>
    <x:col min="24" max="24" width="4" hidden="0" customWidth="1"/>
    <x:col min="25" max="25" width="4" hidden="0" customWidth="1"/>
    <x:col min="26" max="26" width="4" hidden="0" customWidth="1"/>
    <x:col min="27" max="27" width="4" hidden="0" customWidth="1"/>
    <x:col min="28" max="28" width="4" hidden="0" customWidth="1"/>
    <x:col min="29" max="29" width="4" hidden="0" customWidth="1"/>
    <x:col min="30" max="30" width="4" hidden="0" customWidth="1"/>
    <x:col min="31" max="31" width="4" hidden="0" customWidth="1"/>
    <x:col min="32" max="32" width="4" hidden="0" customWidth="1"/>
    <x:col min="33" max="33" width="4" hidden="0" customWidth="1"/>
    <x:col min="34" max="34" width="4" hidden="0" customWidth="1"/>
    <x:col min="35" max="35" width="4" hidden="0" customWidth="1"/>
    <x:col min="36" max="36" width="4" hidden="0" customWidth="1"/>
    <x:col min="37" max="37" width="4" hidden="0" customWidth="1"/>
    <x:col min="38" max="38" width="4" hidden="0" customWidth="1"/>
    <x:col min="39" max="39" width="4" hidden="0" customWidth="1"/>
    <x:col min="40" max="40" width="4" hidden="0" customWidth="1"/>
    <x:col min="41" max="41" width="4" hidden="0" customWidth="1"/>
    <x:col min="42" max="42" width="4" hidden="0" customWidth="1"/>
    <x:col min="43" max="43" width="4" hidden="0" customWidth="1"/>
    <x:col min="44" max="44" width="4" hidden="0" customWidth="1"/>
    <x:col min="45" max="45" width="4" hidden="0" customWidth="1"/>
    <x:col min="46" max="46" width="4" hidden="0" customWidth="1"/>
    <x:col min="47" max="47" width="4" hidden="0" customWidth="1"/>
    <x:col min="48" max="48" width="4" hidden="0" customWidth="1"/>
    <x:col min="49" max="49" width="4" hidden="0" customWidth="1"/>
    <x:col min="50" max="50" width="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  <x:c r="AN1" s="2"/>
      <x:c r="AO1" s="2"/>
      <x:c r="AP1" s="2"/>
      <x:c r="AQ1" s="2"/>
      <x:c r="AR1" s="2"/>
      <x:c r="AS1" s="2"/>
      <x:c r="AT1" s="2"/>
      <x:c r="AU1" s="2"/>
      <x:c r="AV1" s="2"/>
      <x:c r="AW1" s="2"/>
      <x:c r="AX1" s="2"/>
    </x:row>
    <x:row r="2">
      <x:c r="A2" s="3" t="str">
        <x:v>Ejemplo: organizar un taller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  <x:c r="AN2" s="2"/>
      <x:c r="AO2" s="2"/>
      <x:c r="AP2" s="2"/>
      <x:c r="AQ2" s="2"/>
      <x:c r="AR2" s="2"/>
      <x:c r="AS2" s="2"/>
      <x:c r="AT2" s="2"/>
      <x:c r="AU2" s="2"/>
      <x:c r="AV2" s="2"/>
      <x:c r="AW2" s="2"/>
      <x:c r="AX2" s="2"/>
    </x:row>
    <x:row r="3">
      <x:c r="A3" s="2" t="str">
        <x:v>40 tareas. Amarillo: editable. Gris: calculado. Días naturales, incluidos fines de semana.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  <x:c r="AN3" s="2"/>
      <x:c r="AO3" s="2"/>
      <x:c r="AP3" s="2"/>
      <x:c r="AQ3" s="2"/>
      <x:c r="AR3" s="2"/>
      <x:c r="AS3" s="2"/>
      <x:c r="AT3" s="2"/>
      <x:c r="AU3" s="2"/>
      <x:c r="AV3" s="2"/>
      <x:c r="AW3" s="2"/>
      <x:c r="AX3" s="2"/>
    </x:row>
    <x:row r="4">
      <x:c r="A4" s="2" t="str">
        <x:v>Inicio de vista</x:v>
      </x:c>
      <x:c r="B4" s="5" t="n">
        <x:v>46314</x:v>
      </x:c>
      <x:c r="C4" s="2" t="str">
        <x:v>Fin de vista</x:v>
      </x:c>
      <x:c r="D4" s="4" t="n">
        <x:f>IF(ISNUMBER(B4),B4+41,"")</x:f>
        <x:v>46355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  <x:c r="AN4" s="2"/>
      <x:c r="AO4" s="2"/>
      <x:c r="AP4" s="2"/>
      <x:c r="AQ4" s="2"/>
      <x:c r="AR4" s="2"/>
      <x:c r="AS4" s="2"/>
      <x:c r="AT4" s="2"/>
      <x:c r="AU4" s="2"/>
      <x:c r="AV4" s="2"/>
      <x:c r="AW4" s="2"/>
      <x:c r="AX4" s="2"/>
    </x:row>
    <x:row r="5">
      <x:c r="A5" s="2" t="str">
        <x:v>Fecha de revisión</x:v>
      </x:c>
      <x:c r="B5" s="5" t="n">
        <x:v>46318</x:v>
      </x:c>
      <x:c r="C5" s="2" t="str">
        <x:v>Ajustes</x:v>
      </x:c>
      <x:c r="D5" s="2" t="str">
        <x:f>IF(NOT(ISNUMBER(B4)),"Revisar inicio",IF(OR(B4&lt;DATE(2000,1,1),B4&gt;DATE(2099,11,20),B4&lt;&gt;INT(B4)),"Revisar inicio",IF(NOT(ISNUMBER(B5)),"Revisar revisión",IF(OR(B5&lt;DATE(2000,1,1),B5&gt;DATE(2099,12,31),B5&lt;&gt;INT(B5)),"Revisar revisión","OK"))))</x:f>
        <x:v>OK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  <x:c r="AJ5" s="2"/>
      <x:c r="AK5" s="2"/>
      <x:c r="AL5" s="2"/>
      <x:c r="AM5" s="2"/>
      <x:c r="AN5" s="2"/>
      <x:c r="AO5" s="2"/>
      <x:c r="AP5" s="2"/>
      <x:c r="AQ5" s="2"/>
      <x:c r="AR5" s="2"/>
      <x:c r="AS5" s="2"/>
      <x:c r="AT5" s="2"/>
      <x:c r="AU5" s="2"/>
      <x:c r="AV5" s="2"/>
      <x:c r="AW5" s="2"/>
      <x:c r="AX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  <x:c r="AJ6" s="2"/>
      <x:c r="AK6" s="2"/>
      <x:c r="AL6" s="2"/>
      <x:c r="AM6" s="2"/>
      <x:c r="AN6" s="2"/>
      <x:c r="AO6" s="2"/>
      <x:c r="AP6" s="2"/>
      <x:c r="AQ6" s="2"/>
      <x:c r="AR6" s="2"/>
      <x:c r="AS6" s="2"/>
      <x:c r="AT6" s="2"/>
      <x:c r="AU6" s="2"/>
      <x:c r="AV6" s="2"/>
      <x:c r="AW6" s="2"/>
      <x:c r="AX6" s="2"/>
    </x:row>
    <x:row r="7" ht="28" customHeight="1">
      <x:c r="A7" s="6" t="str">
        <x:v>Tareas</x:v>
      </x:c>
      <x:c r="B7" s="6" t="n">
        <x:f>ROWS(H10:H49)-COUNTBLANK(H10:H49)</x:f>
        <x:v>6</x:v>
      </x:c>
      <x:c r="C7" s="6" t="str">
        <x:v>Terminadas</x:v>
      </x:c>
      <x:c r="D7" s="6" t="n">
        <x:f>COUNTIFS(G10:G49,"Terminada")</x:f>
        <x:v>1</x:v>
      </x:c>
      <x:c r="E7" s="6" t="str">
        <x:v>Atrasadas</x:v>
      </x:c>
      <x:c r="F7" s="6" t="n">
        <x:f>COUNTIFS(G10:G49,"Atrasada")</x:f>
        <x:v>1</x:v>
      </x:c>
      <x:c r="G7" s="6" t="str">
        <x:v>Revisar datos</x:v>
      </x:c>
      <x:c r="H7" s="6" t="n">
        <x:f>ROWS(H10:H49)-COUNTBLANK(H10:H49)-COUNTIFS(H10:H49,"OK")</x:f>
        <x:v>0</x:v>
      </x:c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  <x:c r="AJ7" s="2"/>
      <x:c r="AK7" s="2"/>
      <x:c r="AL7" s="2"/>
      <x:c r="AM7" s="2"/>
      <x:c r="AN7" s="2"/>
      <x:c r="AO7" s="2"/>
      <x:c r="AP7" s="2"/>
      <x:c r="AQ7" s="2"/>
      <x:c r="AR7" s="2"/>
      <x:c r="AS7" s="2"/>
      <x:c r="AT7" s="2"/>
      <x:c r="AU7" s="2"/>
      <x:c r="AV7" s="2"/>
      <x:c r="AW7" s="2"/>
      <x:c r="AX7" s="2"/>
    </x:row>
    <x:row r="8">
      <x:c r="A8" s="2" t="str">
        <x:v>La revisión es manual. Los contadores incluyen todas las filas, aunque filtres la tabla.</x:v>
      </x:c>
      <x:c r="B8" s="2"/>
      <x:c r="C8" s="2"/>
      <x:c r="D8" s="2"/>
      <x:c r="E8" s="2"/>
      <x:c r="F8" s="2"/>
      <x:c r="G8" s="2"/>
      <x:c r="H8" s="2"/>
      <x:c r="I8" s="2" t="str">
        <x:v>Gantt: azul pendiente, ámbar en curso, verde terminada. Cambia B4 para ver otras fechas.</x:v>
      </x:c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  <x:c r="AG8" s="2"/>
      <x:c r="AH8" s="2"/>
      <x:c r="AI8" s="2"/>
      <x:c r="AJ8" s="2"/>
      <x:c r="AK8" s="2"/>
      <x:c r="AL8" s="2"/>
      <x:c r="AM8" s="2"/>
      <x:c r="AN8" s="2"/>
      <x:c r="AO8" s="2"/>
      <x:c r="AP8" s="2"/>
      <x:c r="AQ8" s="2"/>
      <x:c r="AR8" s="2"/>
      <x:c r="AS8" s="2"/>
      <x:c r="AT8" s="2"/>
      <x:c r="AU8" s="2"/>
      <x:c r="AV8" s="2"/>
      <x:c r="AW8" s="2"/>
      <x:c r="AX8" s="2"/>
    </x:row>
    <x:row r="9" ht="34" customHeight="1">
      <x:c r="A9" s="21" t="str">
        <x:v>Actividad</x:v>
      </x:c>
      <x:c r="B9" s="21" t="str">
        <x:v>Responsable</x:v>
      </x:c>
      <x:c r="C9" s="21" t="str">
        <x:v>Inicio</x:v>
      </x:c>
      <x:c r="D9" s="21" t="str">
        <x:v>Fin</x:v>
      </x:c>
      <x:c r="E9" s="21" t="str">
        <x:v>Avance</x:v>
      </x:c>
      <x:c r="F9" s="21" t="str">
        <x:v>Días naturales</x:v>
      </x:c>
      <x:c r="G9" s="21" t="str">
        <x:v>Estado</x:v>
      </x:c>
      <x:c r="H9" s="21" t="str">
        <x:v>Revisión de datos</x:v>
      </x:c>
      <x:c r="I9" s="22" t="n">
        <x:f>IF($D$5="OK",$B$4+0,"")</x:f>
        <x:v>46314</x:v>
      </x:c>
      <x:c r="J9" s="22" t="n">
        <x:f>IF($D$5="OK",$B$4+1,"")</x:f>
        <x:v>46315</x:v>
      </x:c>
      <x:c r="K9" s="22" t="n">
        <x:f>IF($D$5="OK",$B$4+2,"")</x:f>
        <x:v>46316</x:v>
      </x:c>
      <x:c r="L9" s="22" t="n">
        <x:f>IF($D$5="OK",$B$4+3,"")</x:f>
        <x:v>46317</x:v>
      </x:c>
      <x:c r="M9" s="22" t="n">
        <x:f>IF($D$5="OK",$B$4+4,"")</x:f>
        <x:v>46318</x:v>
      </x:c>
      <x:c r="N9" s="22" t="n">
        <x:f>IF($D$5="OK",$B$4+5,"")</x:f>
        <x:v>46319</x:v>
      </x:c>
      <x:c r="O9" s="22" t="n">
        <x:f>IF($D$5="OK",$B$4+6,"")</x:f>
        <x:v>46320</x:v>
      </x:c>
      <x:c r="P9" s="22" t="n">
        <x:f>IF($D$5="OK",$B$4+7,"")</x:f>
        <x:v>46321</x:v>
      </x:c>
      <x:c r="Q9" s="22" t="n">
        <x:f>IF($D$5="OK",$B$4+8,"")</x:f>
        <x:v>46322</x:v>
      </x:c>
      <x:c r="R9" s="22" t="n">
        <x:f>IF($D$5="OK",$B$4+9,"")</x:f>
        <x:v>46323</x:v>
      </x:c>
      <x:c r="S9" s="22" t="n">
        <x:f>IF($D$5="OK",$B$4+10,"")</x:f>
        <x:v>46324</x:v>
      </x:c>
      <x:c r="T9" s="22" t="n">
        <x:f>IF($D$5="OK",$B$4+11,"")</x:f>
        <x:v>46325</x:v>
      </x:c>
      <x:c r="U9" s="22" t="n">
        <x:f>IF($D$5="OK",$B$4+12,"")</x:f>
        <x:v>46326</x:v>
      </x:c>
      <x:c r="V9" s="22" t="n">
        <x:f>IF($D$5="OK",$B$4+13,"")</x:f>
        <x:v>46327</x:v>
      </x:c>
      <x:c r="W9" s="22" t="n">
        <x:f>IF($D$5="OK",$B$4+14,"")</x:f>
        <x:v>46328</x:v>
      </x:c>
      <x:c r="X9" s="22" t="n">
        <x:f>IF($D$5="OK",$B$4+15,"")</x:f>
        <x:v>46329</x:v>
      </x:c>
      <x:c r="Y9" s="22" t="n">
        <x:f>IF($D$5="OK",$B$4+16,"")</x:f>
        <x:v>46330</x:v>
      </x:c>
      <x:c r="Z9" s="22" t="n">
        <x:f>IF($D$5="OK",$B$4+17,"")</x:f>
        <x:v>46331</x:v>
      </x:c>
      <x:c r="AA9" s="22" t="n">
        <x:f>IF($D$5="OK",$B$4+18,"")</x:f>
        <x:v>46332</x:v>
      </x:c>
      <x:c r="AB9" s="22" t="n">
        <x:f>IF($D$5="OK",$B$4+19,"")</x:f>
        <x:v>46333</x:v>
      </x:c>
      <x:c r="AC9" s="22" t="n">
        <x:f>IF($D$5="OK",$B$4+20,"")</x:f>
        <x:v>46334</x:v>
      </x:c>
      <x:c r="AD9" s="22" t="n">
        <x:f>IF($D$5="OK",$B$4+21,"")</x:f>
        <x:v>46335</x:v>
      </x:c>
      <x:c r="AE9" s="22" t="n">
        <x:f>IF($D$5="OK",$B$4+22,"")</x:f>
        <x:v>46336</x:v>
      </x:c>
      <x:c r="AF9" s="22" t="n">
        <x:f>IF($D$5="OK",$B$4+23,"")</x:f>
        <x:v>46337</x:v>
      </x:c>
      <x:c r="AG9" s="22" t="n">
        <x:f>IF($D$5="OK",$B$4+24,"")</x:f>
        <x:v>46338</x:v>
      </x:c>
      <x:c r="AH9" s="22" t="n">
        <x:f>IF($D$5="OK",$B$4+25,"")</x:f>
        <x:v>46339</x:v>
      </x:c>
      <x:c r="AI9" s="22" t="n">
        <x:f>IF($D$5="OK",$B$4+26,"")</x:f>
        <x:v>46340</x:v>
      </x:c>
      <x:c r="AJ9" s="22" t="n">
        <x:f>IF($D$5="OK",$B$4+27,"")</x:f>
        <x:v>46341</x:v>
      </x:c>
      <x:c r="AK9" s="22" t="n">
        <x:f>IF($D$5="OK",$B$4+28,"")</x:f>
        <x:v>46342</x:v>
      </x:c>
      <x:c r="AL9" s="22" t="n">
        <x:f>IF($D$5="OK",$B$4+29,"")</x:f>
        <x:v>46343</x:v>
      </x:c>
      <x:c r="AM9" s="22" t="n">
        <x:f>IF($D$5="OK",$B$4+30,"")</x:f>
        <x:v>46344</x:v>
      </x:c>
      <x:c r="AN9" s="22" t="n">
        <x:f>IF($D$5="OK",$B$4+31,"")</x:f>
        <x:v>46345</x:v>
      </x:c>
      <x:c r="AO9" s="22" t="n">
        <x:f>IF($D$5="OK",$B$4+32,"")</x:f>
        <x:v>46346</x:v>
      </x:c>
      <x:c r="AP9" s="22" t="n">
        <x:f>IF($D$5="OK",$B$4+33,"")</x:f>
        <x:v>46347</x:v>
      </x:c>
      <x:c r="AQ9" s="22" t="n">
        <x:f>IF($D$5="OK",$B$4+34,"")</x:f>
        <x:v>46348</x:v>
      </x:c>
      <x:c r="AR9" s="22" t="n">
        <x:f>IF($D$5="OK",$B$4+35,"")</x:f>
        <x:v>46349</x:v>
      </x:c>
      <x:c r="AS9" s="22" t="n">
        <x:f>IF($D$5="OK",$B$4+36,"")</x:f>
        <x:v>46350</x:v>
      </x:c>
      <x:c r="AT9" s="22" t="n">
        <x:f>IF($D$5="OK",$B$4+37,"")</x:f>
        <x:v>46351</x:v>
      </x:c>
      <x:c r="AU9" s="22" t="n">
        <x:f>IF($D$5="OK",$B$4+38,"")</x:f>
        <x:v>46352</x:v>
      </x:c>
      <x:c r="AV9" s="22" t="n">
        <x:f>IF($D$5="OK",$B$4+39,"")</x:f>
        <x:v>46353</x:v>
      </x:c>
      <x:c r="AW9" s="22" t="n">
        <x:f>IF($D$5="OK",$B$4+40,"")</x:f>
        <x:v>46354</x:v>
      </x:c>
      <x:c r="AX9" s="22" t="n">
        <x:f>IF($D$5="OK",$B$4+41,"")</x:f>
        <x:v>46355</x:v>
      </x:c>
    </x:row>
    <x:row r="10" ht="30" customHeight="1">
      <x:c r="A10" s="8" t="str">
        <x:v>Definir el taller</x:v>
      </x:c>
      <x:c r="B10" s="8" t="str">
        <x:v>Ana</x:v>
      </x:c>
      <x:c r="C10" s="11" t="n">
        <x:v>46314</x:v>
      </x:c>
      <x:c r="D10" s="11" t="n">
        <x:v>46315</x:v>
      </x:c>
      <x:c r="E10" s="12" t="n">
        <x:v>1</x:v>
      </x:c>
      <x:c r="F10" s="13" t="n">
        <x:f>IF(H10="OK",D10-C10+1,"")</x:f>
        <x:v>2</x:v>
      </x:c>
      <x:c r="G10" s="10" t="str">
        <x:f>IF(H10="","",IF(H10&lt;&gt;"OK","Revisar datos",IF($D$5&lt;&gt;"OK","Revisar ajustes",IF(E10=1,"Terminada",IF(D10&lt;$B$5,"Atrasada",IF(E10&gt;0,"En curso","Pendiente"))))))</x:f>
        <x:v>Terminada</x:v>
      </x:c>
      <x:c r="H10" s="10" t="str">
        <x:f>IF(COUNTA(A10:E10)=0,"",IF(A10="","Falta actividad",IF(B10="","Falta responsable",IF(OR(C10="",D10=""),"Faltan fechas",IF(OR(NOT(ISNUMBER(C10)),NOT(ISNUMBER(D10))),"Fechas no válidas",IF(OR(C10&lt;DATE(2000,1,1),D10&gt;DATE(2099,12,31),C10&lt;&gt;INT(C10),D10&lt;&gt;INT(D10)),"Fechas no válidas",IF(D10&lt;C10,"Fin anterior al inicio",IF(OR(ISBLANK(E10),NOT(ISNUMBER(E10))),"Falta avance válido",IF(OR(E10&lt;0,E10&gt;1),"Avance fuera de rango","OK")))))))))</x:f>
        <x:v>OK</x:v>
      </x:c>
      <x:c r="I10" s="23" t="n">
        <x:f>IF(AND($H10="OK",$D$5="OK",I$9&gt;=$C10,I$9&lt;=$D10),IF($E10=1,3,IF($E10&gt;0,2,1)),"")</x:f>
        <x:v>3</x:v>
      </x:c>
      <x:c r="J10" s="23" t="n">
        <x:f>IF(AND($H10="OK",$D$5="OK",J$9&gt;=$C10,J$9&lt;=$D10),IF($E10=1,3,IF($E10&gt;0,2,1)),"")</x:f>
        <x:v>3</x:v>
      </x:c>
      <x:c r="K10" s="23" t="str">
        <x:f>IF(AND($H10="OK",$D$5="OK",K$9&gt;=$C10,K$9&lt;=$D10),IF($E10=1,3,IF($E10&gt;0,2,1)),"")</x:f>
      </x:c>
      <x:c r="L10" s="23" t="str">
        <x:f>IF(AND($H10="OK",$D$5="OK",L$9&gt;=$C10,L$9&lt;=$D10),IF($E10=1,3,IF($E10&gt;0,2,1)),"")</x:f>
      </x:c>
      <x:c r="M10" s="23" t="str">
        <x:f>IF(AND($H10="OK",$D$5="OK",M$9&gt;=$C10,M$9&lt;=$D10),IF($E10=1,3,IF($E10&gt;0,2,1)),"")</x:f>
      </x:c>
      <x:c r="N10" s="23" t="str">
        <x:f>IF(AND($H10="OK",$D$5="OK",N$9&gt;=$C10,N$9&lt;=$D10),IF($E10=1,3,IF($E10&gt;0,2,1)),"")</x:f>
      </x:c>
      <x:c r="O10" s="23" t="str">
        <x:f>IF(AND($H10="OK",$D$5="OK",O$9&gt;=$C10,O$9&lt;=$D10),IF($E10=1,3,IF($E10&gt;0,2,1)),"")</x:f>
      </x:c>
      <x:c r="P10" s="23" t="str">
        <x:f>IF(AND($H10="OK",$D$5="OK",P$9&gt;=$C10,P$9&lt;=$D10),IF($E10=1,3,IF($E10&gt;0,2,1)),"")</x:f>
      </x:c>
      <x:c r="Q10" s="23" t="str">
        <x:f>IF(AND($H10="OK",$D$5="OK",Q$9&gt;=$C10,Q$9&lt;=$D10),IF($E10=1,3,IF($E10&gt;0,2,1)),"")</x:f>
      </x:c>
      <x:c r="R10" s="23" t="str">
        <x:f>IF(AND($H10="OK",$D$5="OK",R$9&gt;=$C10,R$9&lt;=$D10),IF($E10=1,3,IF($E10&gt;0,2,1)),"")</x:f>
      </x:c>
      <x:c r="S10" s="23" t="str">
        <x:f>IF(AND($H10="OK",$D$5="OK",S$9&gt;=$C10,S$9&lt;=$D10),IF($E10=1,3,IF($E10&gt;0,2,1)),"")</x:f>
      </x:c>
      <x:c r="T10" s="23" t="str">
        <x:f>IF(AND($H10="OK",$D$5="OK",T$9&gt;=$C10,T$9&lt;=$D10),IF($E10=1,3,IF($E10&gt;0,2,1)),"")</x:f>
      </x:c>
      <x:c r="U10" s="23" t="str">
        <x:f>IF(AND($H10="OK",$D$5="OK",U$9&gt;=$C10,U$9&lt;=$D10),IF($E10=1,3,IF($E10&gt;0,2,1)),"")</x:f>
      </x:c>
      <x:c r="V10" s="23" t="str">
        <x:f>IF(AND($H10="OK",$D$5="OK",V$9&gt;=$C10,V$9&lt;=$D10),IF($E10=1,3,IF($E10&gt;0,2,1)),"")</x:f>
      </x:c>
      <x:c r="W10" s="23" t="str">
        <x:f>IF(AND($H10="OK",$D$5="OK",W$9&gt;=$C10,W$9&lt;=$D10),IF($E10=1,3,IF($E10&gt;0,2,1)),"")</x:f>
      </x:c>
      <x:c r="X10" s="23" t="str">
        <x:f>IF(AND($H10="OK",$D$5="OK",X$9&gt;=$C10,X$9&lt;=$D10),IF($E10=1,3,IF($E10&gt;0,2,1)),"")</x:f>
      </x:c>
      <x:c r="Y10" s="23" t="str">
        <x:f>IF(AND($H10="OK",$D$5="OK",Y$9&gt;=$C10,Y$9&lt;=$D10),IF($E10=1,3,IF($E10&gt;0,2,1)),"")</x:f>
      </x:c>
      <x:c r="Z10" s="23" t="str">
        <x:f>IF(AND($H10="OK",$D$5="OK",Z$9&gt;=$C10,Z$9&lt;=$D10),IF($E10=1,3,IF($E10&gt;0,2,1)),"")</x:f>
      </x:c>
      <x:c r="AA10" s="23" t="str">
        <x:f>IF(AND($H10="OK",$D$5="OK",AA$9&gt;=$C10,AA$9&lt;=$D10),IF($E10=1,3,IF($E10&gt;0,2,1)),"")</x:f>
      </x:c>
      <x:c r="AB10" s="23" t="str">
        <x:f>IF(AND($H10="OK",$D$5="OK",AB$9&gt;=$C10,AB$9&lt;=$D10),IF($E10=1,3,IF($E10&gt;0,2,1)),"")</x:f>
      </x:c>
      <x:c r="AC10" s="23" t="str">
        <x:f>IF(AND($H10="OK",$D$5="OK",AC$9&gt;=$C10,AC$9&lt;=$D10),IF($E10=1,3,IF($E10&gt;0,2,1)),"")</x:f>
      </x:c>
      <x:c r="AD10" s="23" t="str">
        <x:f>IF(AND($H10="OK",$D$5="OK",AD$9&gt;=$C10,AD$9&lt;=$D10),IF($E10=1,3,IF($E10&gt;0,2,1)),"")</x:f>
      </x:c>
      <x:c r="AE10" s="23" t="str">
        <x:f>IF(AND($H10="OK",$D$5="OK",AE$9&gt;=$C10,AE$9&lt;=$D10),IF($E10=1,3,IF($E10&gt;0,2,1)),"")</x:f>
      </x:c>
      <x:c r="AF10" s="23" t="str">
        <x:f>IF(AND($H10="OK",$D$5="OK",AF$9&gt;=$C10,AF$9&lt;=$D10),IF($E10=1,3,IF($E10&gt;0,2,1)),"")</x:f>
      </x:c>
      <x:c r="AG10" s="23" t="str">
        <x:f>IF(AND($H10="OK",$D$5="OK",AG$9&gt;=$C10,AG$9&lt;=$D10),IF($E10=1,3,IF($E10&gt;0,2,1)),"")</x:f>
      </x:c>
      <x:c r="AH10" s="23" t="str">
        <x:f>IF(AND($H10="OK",$D$5="OK",AH$9&gt;=$C10,AH$9&lt;=$D10),IF($E10=1,3,IF($E10&gt;0,2,1)),"")</x:f>
      </x:c>
      <x:c r="AI10" s="23" t="str">
        <x:f>IF(AND($H10="OK",$D$5="OK",AI$9&gt;=$C10,AI$9&lt;=$D10),IF($E10=1,3,IF($E10&gt;0,2,1)),"")</x:f>
      </x:c>
      <x:c r="AJ10" s="23" t="str">
        <x:f>IF(AND($H10="OK",$D$5="OK",AJ$9&gt;=$C10,AJ$9&lt;=$D10),IF($E10=1,3,IF($E10&gt;0,2,1)),"")</x:f>
      </x:c>
      <x:c r="AK10" s="23" t="str">
        <x:f>IF(AND($H10="OK",$D$5="OK",AK$9&gt;=$C10,AK$9&lt;=$D10),IF($E10=1,3,IF($E10&gt;0,2,1)),"")</x:f>
      </x:c>
      <x:c r="AL10" s="23" t="str">
        <x:f>IF(AND($H10="OK",$D$5="OK",AL$9&gt;=$C10,AL$9&lt;=$D10),IF($E10=1,3,IF($E10&gt;0,2,1)),"")</x:f>
      </x:c>
      <x:c r="AM10" s="23" t="str">
        <x:f>IF(AND($H10="OK",$D$5="OK",AM$9&gt;=$C10,AM$9&lt;=$D10),IF($E10=1,3,IF($E10&gt;0,2,1)),"")</x:f>
      </x:c>
      <x:c r="AN10" s="23" t="str">
        <x:f>IF(AND($H10="OK",$D$5="OK",AN$9&gt;=$C10,AN$9&lt;=$D10),IF($E10=1,3,IF($E10&gt;0,2,1)),"")</x:f>
      </x:c>
      <x:c r="AO10" s="23" t="str">
        <x:f>IF(AND($H10="OK",$D$5="OK",AO$9&gt;=$C10,AO$9&lt;=$D10),IF($E10=1,3,IF($E10&gt;0,2,1)),"")</x:f>
      </x:c>
      <x:c r="AP10" s="23" t="str">
        <x:f>IF(AND($H10="OK",$D$5="OK",AP$9&gt;=$C10,AP$9&lt;=$D10),IF($E10=1,3,IF($E10&gt;0,2,1)),"")</x:f>
      </x:c>
      <x:c r="AQ10" s="23" t="str">
        <x:f>IF(AND($H10="OK",$D$5="OK",AQ$9&gt;=$C10,AQ$9&lt;=$D10),IF($E10=1,3,IF($E10&gt;0,2,1)),"")</x:f>
      </x:c>
      <x:c r="AR10" s="23" t="str">
        <x:f>IF(AND($H10="OK",$D$5="OK",AR$9&gt;=$C10,AR$9&lt;=$D10),IF($E10=1,3,IF($E10&gt;0,2,1)),"")</x:f>
      </x:c>
      <x:c r="AS10" s="23" t="str">
        <x:f>IF(AND($H10="OK",$D$5="OK",AS$9&gt;=$C10,AS$9&lt;=$D10),IF($E10=1,3,IF($E10&gt;0,2,1)),"")</x:f>
      </x:c>
      <x:c r="AT10" s="23" t="str">
        <x:f>IF(AND($H10="OK",$D$5="OK",AT$9&gt;=$C10,AT$9&lt;=$D10),IF($E10=1,3,IF($E10&gt;0,2,1)),"")</x:f>
      </x:c>
      <x:c r="AU10" s="23" t="str">
        <x:f>IF(AND($H10="OK",$D$5="OK",AU$9&gt;=$C10,AU$9&lt;=$D10),IF($E10=1,3,IF($E10&gt;0,2,1)),"")</x:f>
      </x:c>
      <x:c r="AV10" s="23" t="str">
        <x:f>IF(AND($H10="OK",$D$5="OK",AV$9&gt;=$C10,AV$9&lt;=$D10),IF($E10=1,3,IF($E10&gt;0,2,1)),"")</x:f>
      </x:c>
      <x:c r="AW10" s="23" t="str">
        <x:f>IF(AND($H10="OK",$D$5="OK",AW$9&gt;=$C10,AW$9&lt;=$D10),IF($E10=1,3,IF($E10&gt;0,2,1)),"")</x:f>
      </x:c>
      <x:c r="AX10" s="23" t="str">
        <x:f>IF(AND($H10="OK",$D$5="OK",AX$9&gt;=$C10,AX$9&lt;=$D10),IF($E10=1,3,IF($E10&gt;0,2,1)),"")</x:f>
      </x:c>
    </x:row>
    <x:row r="11" ht="30" customHeight="1">
      <x:c r="A11" s="8" t="str">
        <x:v>Reservar la sala</x:v>
      </x:c>
      <x:c r="B11" s="8" t="str">
        <x:v>Luis</x:v>
      </x:c>
      <x:c r="C11" s="11" t="n">
        <x:v>46315</x:v>
      </x:c>
      <x:c r="D11" s="11" t="n">
        <x:v>46317</x:v>
      </x:c>
      <x:c r="E11" s="12" t="n">
        <x:v>0.5</x:v>
      </x:c>
      <x:c r="F11" s="13" t="n">
        <x:f>IF(H11="OK",D11-C11+1,"")</x:f>
        <x:v>3</x:v>
      </x:c>
      <x:c r="G11" s="10" t="str">
        <x:f>IF(H11="","",IF(H11&lt;&gt;"OK","Revisar datos",IF($D$5&lt;&gt;"OK","Revisar ajustes",IF(E11=1,"Terminada",IF(D11&lt;$B$5,"Atrasada",IF(E11&gt;0,"En curso","Pendiente"))))))</x:f>
        <x:v>Atrasada</x:v>
      </x:c>
      <x:c r="H11" s="10" t="str">
        <x:f>IF(COUNTA(A11:E11)=0,"",IF(A11="","Falta actividad",IF(B11="","Falta responsable",IF(OR(C11="",D11=""),"Faltan fechas",IF(OR(NOT(ISNUMBER(C11)),NOT(ISNUMBER(D11))),"Fechas no válidas",IF(OR(C11&lt;DATE(2000,1,1),D11&gt;DATE(2099,12,31),C11&lt;&gt;INT(C11),D11&lt;&gt;INT(D11)),"Fechas no válidas",IF(D11&lt;C11,"Fin anterior al inicio",IF(OR(ISBLANK(E11),NOT(ISNUMBER(E11))),"Falta avance válido",IF(OR(E11&lt;0,E11&gt;1),"Avance fuera de rango","OK")))))))))</x:f>
        <x:v>OK</x:v>
      </x:c>
      <x:c r="I11" s="23" t="str">
        <x:f>IF(AND($H11="OK",$D$5="OK",I$9&gt;=$C11,I$9&lt;=$D11),IF($E11=1,3,IF($E11&gt;0,2,1)),"")</x:f>
      </x:c>
      <x:c r="J11" s="23" t="n">
        <x:f>IF(AND($H11="OK",$D$5="OK",J$9&gt;=$C11,J$9&lt;=$D11),IF($E11=1,3,IF($E11&gt;0,2,1)),"")</x:f>
        <x:v>2</x:v>
      </x:c>
      <x:c r="K11" s="23" t="n">
        <x:f>IF(AND($H11="OK",$D$5="OK",K$9&gt;=$C11,K$9&lt;=$D11),IF($E11=1,3,IF($E11&gt;0,2,1)),"")</x:f>
        <x:v>2</x:v>
      </x:c>
      <x:c r="L11" s="23" t="n">
        <x:f>IF(AND($H11="OK",$D$5="OK",L$9&gt;=$C11,L$9&lt;=$D11),IF($E11=1,3,IF($E11&gt;0,2,1)),"")</x:f>
        <x:v>2</x:v>
      </x:c>
      <x:c r="M11" s="23" t="str">
        <x:f>IF(AND($H11="OK",$D$5="OK",M$9&gt;=$C11,M$9&lt;=$D11),IF($E11=1,3,IF($E11&gt;0,2,1)),"")</x:f>
      </x:c>
      <x:c r="N11" s="23" t="str">
        <x:f>IF(AND($H11="OK",$D$5="OK",N$9&gt;=$C11,N$9&lt;=$D11),IF($E11=1,3,IF($E11&gt;0,2,1)),"")</x:f>
      </x:c>
      <x:c r="O11" s="23" t="str">
        <x:f>IF(AND($H11="OK",$D$5="OK",O$9&gt;=$C11,O$9&lt;=$D11),IF($E11=1,3,IF($E11&gt;0,2,1)),"")</x:f>
      </x:c>
      <x:c r="P11" s="23" t="str">
        <x:f>IF(AND($H11="OK",$D$5="OK",P$9&gt;=$C11,P$9&lt;=$D11),IF($E11=1,3,IF($E11&gt;0,2,1)),"")</x:f>
      </x:c>
      <x:c r="Q11" s="23" t="str">
        <x:f>IF(AND($H11="OK",$D$5="OK",Q$9&gt;=$C11,Q$9&lt;=$D11),IF($E11=1,3,IF($E11&gt;0,2,1)),"")</x:f>
      </x:c>
      <x:c r="R11" s="23" t="str">
        <x:f>IF(AND($H11="OK",$D$5="OK",R$9&gt;=$C11,R$9&lt;=$D11),IF($E11=1,3,IF($E11&gt;0,2,1)),"")</x:f>
      </x:c>
      <x:c r="S11" s="23" t="str">
        <x:f>IF(AND($H11="OK",$D$5="OK",S$9&gt;=$C11,S$9&lt;=$D11),IF($E11=1,3,IF($E11&gt;0,2,1)),"")</x:f>
      </x:c>
      <x:c r="T11" s="23" t="str">
        <x:f>IF(AND($H11="OK",$D$5="OK",T$9&gt;=$C11,T$9&lt;=$D11),IF($E11=1,3,IF($E11&gt;0,2,1)),"")</x:f>
      </x:c>
      <x:c r="U11" s="23" t="str">
        <x:f>IF(AND($H11="OK",$D$5="OK",U$9&gt;=$C11,U$9&lt;=$D11),IF($E11=1,3,IF($E11&gt;0,2,1)),"")</x:f>
      </x:c>
      <x:c r="V11" s="23" t="str">
        <x:f>IF(AND($H11="OK",$D$5="OK",V$9&gt;=$C11,V$9&lt;=$D11),IF($E11=1,3,IF($E11&gt;0,2,1)),"")</x:f>
      </x:c>
      <x:c r="W11" s="23" t="str">
        <x:f>IF(AND($H11="OK",$D$5="OK",W$9&gt;=$C11,W$9&lt;=$D11),IF($E11=1,3,IF($E11&gt;0,2,1)),"")</x:f>
      </x:c>
      <x:c r="X11" s="23" t="str">
        <x:f>IF(AND($H11="OK",$D$5="OK",X$9&gt;=$C11,X$9&lt;=$D11),IF($E11=1,3,IF($E11&gt;0,2,1)),"")</x:f>
      </x:c>
      <x:c r="Y11" s="23" t="str">
        <x:f>IF(AND($H11="OK",$D$5="OK",Y$9&gt;=$C11,Y$9&lt;=$D11),IF($E11=1,3,IF($E11&gt;0,2,1)),"")</x:f>
      </x:c>
      <x:c r="Z11" s="23" t="str">
        <x:f>IF(AND($H11="OK",$D$5="OK",Z$9&gt;=$C11,Z$9&lt;=$D11),IF($E11=1,3,IF($E11&gt;0,2,1)),"")</x:f>
      </x:c>
      <x:c r="AA11" s="23" t="str">
        <x:f>IF(AND($H11="OK",$D$5="OK",AA$9&gt;=$C11,AA$9&lt;=$D11),IF($E11=1,3,IF($E11&gt;0,2,1)),"")</x:f>
      </x:c>
      <x:c r="AB11" s="23" t="str">
        <x:f>IF(AND($H11="OK",$D$5="OK",AB$9&gt;=$C11,AB$9&lt;=$D11),IF($E11=1,3,IF($E11&gt;0,2,1)),"")</x:f>
      </x:c>
      <x:c r="AC11" s="23" t="str">
        <x:f>IF(AND($H11="OK",$D$5="OK",AC$9&gt;=$C11,AC$9&lt;=$D11),IF($E11=1,3,IF($E11&gt;0,2,1)),"")</x:f>
      </x:c>
      <x:c r="AD11" s="23" t="str">
        <x:f>IF(AND($H11="OK",$D$5="OK",AD$9&gt;=$C11,AD$9&lt;=$D11),IF($E11=1,3,IF($E11&gt;0,2,1)),"")</x:f>
      </x:c>
      <x:c r="AE11" s="23" t="str">
        <x:f>IF(AND($H11="OK",$D$5="OK",AE$9&gt;=$C11,AE$9&lt;=$D11),IF($E11=1,3,IF($E11&gt;0,2,1)),"")</x:f>
      </x:c>
      <x:c r="AF11" s="23" t="str">
        <x:f>IF(AND($H11="OK",$D$5="OK",AF$9&gt;=$C11,AF$9&lt;=$D11),IF($E11=1,3,IF($E11&gt;0,2,1)),"")</x:f>
      </x:c>
      <x:c r="AG11" s="23" t="str">
        <x:f>IF(AND($H11="OK",$D$5="OK",AG$9&gt;=$C11,AG$9&lt;=$D11),IF($E11=1,3,IF($E11&gt;0,2,1)),"")</x:f>
      </x:c>
      <x:c r="AH11" s="23" t="str">
        <x:f>IF(AND($H11="OK",$D$5="OK",AH$9&gt;=$C11,AH$9&lt;=$D11),IF($E11=1,3,IF($E11&gt;0,2,1)),"")</x:f>
      </x:c>
      <x:c r="AI11" s="23" t="str">
        <x:f>IF(AND($H11="OK",$D$5="OK",AI$9&gt;=$C11,AI$9&lt;=$D11),IF($E11=1,3,IF($E11&gt;0,2,1)),"")</x:f>
      </x:c>
      <x:c r="AJ11" s="23" t="str">
        <x:f>IF(AND($H11="OK",$D$5="OK",AJ$9&gt;=$C11,AJ$9&lt;=$D11),IF($E11=1,3,IF($E11&gt;0,2,1)),"")</x:f>
      </x:c>
      <x:c r="AK11" s="23" t="str">
        <x:f>IF(AND($H11="OK",$D$5="OK",AK$9&gt;=$C11,AK$9&lt;=$D11),IF($E11=1,3,IF($E11&gt;0,2,1)),"")</x:f>
      </x:c>
      <x:c r="AL11" s="23" t="str">
        <x:f>IF(AND($H11="OK",$D$5="OK",AL$9&gt;=$C11,AL$9&lt;=$D11),IF($E11=1,3,IF($E11&gt;0,2,1)),"")</x:f>
      </x:c>
      <x:c r="AM11" s="23" t="str">
        <x:f>IF(AND($H11="OK",$D$5="OK",AM$9&gt;=$C11,AM$9&lt;=$D11),IF($E11=1,3,IF($E11&gt;0,2,1)),"")</x:f>
      </x:c>
      <x:c r="AN11" s="23" t="str">
        <x:f>IF(AND($H11="OK",$D$5="OK",AN$9&gt;=$C11,AN$9&lt;=$D11),IF($E11=1,3,IF($E11&gt;0,2,1)),"")</x:f>
      </x:c>
      <x:c r="AO11" s="23" t="str">
        <x:f>IF(AND($H11="OK",$D$5="OK",AO$9&gt;=$C11,AO$9&lt;=$D11),IF($E11=1,3,IF($E11&gt;0,2,1)),"")</x:f>
      </x:c>
      <x:c r="AP11" s="23" t="str">
        <x:f>IF(AND($H11="OK",$D$5="OK",AP$9&gt;=$C11,AP$9&lt;=$D11),IF($E11=1,3,IF($E11&gt;0,2,1)),"")</x:f>
      </x:c>
      <x:c r="AQ11" s="23" t="str">
        <x:f>IF(AND($H11="OK",$D$5="OK",AQ$9&gt;=$C11,AQ$9&lt;=$D11),IF($E11=1,3,IF($E11&gt;0,2,1)),"")</x:f>
      </x:c>
      <x:c r="AR11" s="23" t="str">
        <x:f>IF(AND($H11="OK",$D$5="OK",AR$9&gt;=$C11,AR$9&lt;=$D11),IF($E11=1,3,IF($E11&gt;0,2,1)),"")</x:f>
      </x:c>
      <x:c r="AS11" s="23" t="str">
        <x:f>IF(AND($H11="OK",$D$5="OK",AS$9&gt;=$C11,AS$9&lt;=$D11),IF($E11=1,3,IF($E11&gt;0,2,1)),"")</x:f>
      </x:c>
      <x:c r="AT11" s="23" t="str">
        <x:f>IF(AND($H11="OK",$D$5="OK",AT$9&gt;=$C11,AT$9&lt;=$D11),IF($E11=1,3,IF($E11&gt;0,2,1)),"")</x:f>
      </x:c>
      <x:c r="AU11" s="23" t="str">
        <x:f>IF(AND($H11="OK",$D$5="OK",AU$9&gt;=$C11,AU$9&lt;=$D11),IF($E11=1,3,IF($E11&gt;0,2,1)),"")</x:f>
      </x:c>
      <x:c r="AV11" s="23" t="str">
        <x:f>IF(AND($H11="OK",$D$5="OK",AV$9&gt;=$C11,AV$9&lt;=$D11),IF($E11=1,3,IF($E11&gt;0,2,1)),"")</x:f>
      </x:c>
      <x:c r="AW11" s="23" t="str">
        <x:f>IF(AND($H11="OK",$D$5="OK",AW$9&gt;=$C11,AW$9&lt;=$D11),IF($E11=1,3,IF($E11&gt;0,2,1)),"")</x:f>
      </x:c>
      <x:c r="AX11" s="23" t="str">
        <x:f>IF(AND($H11="OK",$D$5="OK",AX$9&gt;=$C11,AX$9&lt;=$D11),IF($E11=1,3,IF($E11&gt;0,2,1)),"")</x:f>
      </x:c>
    </x:row>
    <x:row r="12" ht="30" customHeight="1">
      <x:c r="A12" s="8" t="str">
        <x:v>Preparar materiales</x:v>
      </x:c>
      <x:c r="B12" s="8" t="str">
        <x:v>Ana</x:v>
      </x:c>
      <x:c r="C12" s="11" t="n">
        <x:v>46316</x:v>
      </x:c>
      <x:c r="D12" s="11" t="n">
        <x:v>46322</x:v>
      </x:c>
      <x:c r="E12" s="12" t="n">
        <x:v>0.25</x:v>
      </x:c>
      <x:c r="F12" s="13" t="n">
        <x:f>IF(H12="OK",D12-C12+1,"")</x:f>
        <x:v>7</x:v>
      </x:c>
      <x:c r="G12" s="10" t="str">
        <x:f>IF(H12="","",IF(H12&lt;&gt;"OK","Revisar datos",IF($D$5&lt;&gt;"OK","Revisar ajustes",IF(E12=1,"Terminada",IF(D12&lt;$B$5,"Atrasada",IF(E12&gt;0,"En curso","Pendiente"))))))</x:f>
        <x:v>En curso</x:v>
      </x:c>
      <x:c r="H12" s="10" t="str">
        <x:f>IF(COUNTA(A12:E12)=0,"",IF(A12="","Falta actividad",IF(B12="","Falta responsable",IF(OR(C12="",D12=""),"Faltan fechas",IF(OR(NOT(ISNUMBER(C12)),NOT(ISNUMBER(D12))),"Fechas no válidas",IF(OR(C12&lt;DATE(2000,1,1),D12&gt;DATE(2099,12,31),C12&lt;&gt;INT(C12),D12&lt;&gt;INT(D12)),"Fechas no válidas",IF(D12&lt;C12,"Fin anterior al inicio",IF(OR(ISBLANK(E12),NOT(ISNUMBER(E12))),"Falta avance válido",IF(OR(E12&lt;0,E12&gt;1),"Avance fuera de rango","OK")))))))))</x:f>
        <x:v>OK</x:v>
      </x:c>
      <x:c r="I12" s="23" t="str">
        <x:f>IF(AND($H12="OK",$D$5="OK",I$9&gt;=$C12,I$9&lt;=$D12),IF($E12=1,3,IF($E12&gt;0,2,1)),"")</x:f>
      </x:c>
      <x:c r="J12" s="23" t="str">
        <x:f>IF(AND($H12="OK",$D$5="OK",J$9&gt;=$C12,J$9&lt;=$D12),IF($E12=1,3,IF($E12&gt;0,2,1)),"")</x:f>
      </x:c>
      <x:c r="K12" s="23" t="n">
        <x:f>IF(AND($H12="OK",$D$5="OK",K$9&gt;=$C12,K$9&lt;=$D12),IF($E12=1,3,IF($E12&gt;0,2,1)),"")</x:f>
        <x:v>2</x:v>
      </x:c>
      <x:c r="L12" s="23" t="n">
        <x:f>IF(AND($H12="OK",$D$5="OK",L$9&gt;=$C12,L$9&lt;=$D12),IF($E12=1,3,IF($E12&gt;0,2,1)),"")</x:f>
        <x:v>2</x:v>
      </x:c>
      <x:c r="M12" s="23" t="n">
        <x:f>IF(AND($H12="OK",$D$5="OK",M$9&gt;=$C12,M$9&lt;=$D12),IF($E12=1,3,IF($E12&gt;0,2,1)),"")</x:f>
        <x:v>2</x:v>
      </x:c>
      <x:c r="N12" s="23" t="n">
        <x:f>IF(AND($H12="OK",$D$5="OK",N$9&gt;=$C12,N$9&lt;=$D12),IF($E12=1,3,IF($E12&gt;0,2,1)),"")</x:f>
        <x:v>2</x:v>
      </x:c>
      <x:c r="O12" s="23" t="n">
        <x:f>IF(AND($H12="OK",$D$5="OK",O$9&gt;=$C12,O$9&lt;=$D12),IF($E12=1,3,IF($E12&gt;0,2,1)),"")</x:f>
        <x:v>2</x:v>
      </x:c>
      <x:c r="P12" s="23" t="n">
        <x:f>IF(AND($H12="OK",$D$5="OK",P$9&gt;=$C12,P$9&lt;=$D12),IF($E12=1,3,IF($E12&gt;0,2,1)),"")</x:f>
        <x:v>2</x:v>
      </x:c>
      <x:c r="Q12" s="23" t="n">
        <x:f>IF(AND($H12="OK",$D$5="OK",Q$9&gt;=$C12,Q$9&lt;=$D12),IF($E12=1,3,IF($E12&gt;0,2,1)),"")</x:f>
        <x:v>2</x:v>
      </x:c>
      <x:c r="R12" s="23" t="str">
        <x:f>IF(AND($H12="OK",$D$5="OK",R$9&gt;=$C12,R$9&lt;=$D12),IF($E12=1,3,IF($E12&gt;0,2,1)),"")</x:f>
      </x:c>
      <x:c r="S12" s="23" t="str">
        <x:f>IF(AND($H12="OK",$D$5="OK",S$9&gt;=$C12,S$9&lt;=$D12),IF($E12=1,3,IF($E12&gt;0,2,1)),"")</x:f>
      </x:c>
      <x:c r="T12" s="23" t="str">
        <x:f>IF(AND($H12="OK",$D$5="OK",T$9&gt;=$C12,T$9&lt;=$D12),IF($E12=1,3,IF($E12&gt;0,2,1)),"")</x:f>
      </x:c>
      <x:c r="U12" s="23" t="str">
        <x:f>IF(AND($H12="OK",$D$5="OK",U$9&gt;=$C12,U$9&lt;=$D12),IF($E12=1,3,IF($E12&gt;0,2,1)),"")</x:f>
      </x:c>
      <x:c r="V12" s="23" t="str">
        <x:f>IF(AND($H12="OK",$D$5="OK",V$9&gt;=$C12,V$9&lt;=$D12),IF($E12=1,3,IF($E12&gt;0,2,1)),"")</x:f>
      </x:c>
      <x:c r="W12" s="23" t="str">
        <x:f>IF(AND($H12="OK",$D$5="OK",W$9&gt;=$C12,W$9&lt;=$D12),IF($E12=1,3,IF($E12&gt;0,2,1)),"")</x:f>
      </x:c>
      <x:c r="X12" s="23" t="str">
        <x:f>IF(AND($H12="OK",$D$5="OK",X$9&gt;=$C12,X$9&lt;=$D12),IF($E12=1,3,IF($E12&gt;0,2,1)),"")</x:f>
      </x:c>
      <x:c r="Y12" s="23" t="str">
        <x:f>IF(AND($H12="OK",$D$5="OK",Y$9&gt;=$C12,Y$9&lt;=$D12),IF($E12=1,3,IF($E12&gt;0,2,1)),"")</x:f>
      </x:c>
      <x:c r="Z12" s="23" t="str">
        <x:f>IF(AND($H12="OK",$D$5="OK",Z$9&gt;=$C12,Z$9&lt;=$D12),IF($E12=1,3,IF($E12&gt;0,2,1)),"")</x:f>
      </x:c>
      <x:c r="AA12" s="23" t="str">
        <x:f>IF(AND($H12="OK",$D$5="OK",AA$9&gt;=$C12,AA$9&lt;=$D12),IF($E12=1,3,IF($E12&gt;0,2,1)),"")</x:f>
      </x:c>
      <x:c r="AB12" s="23" t="str">
        <x:f>IF(AND($H12="OK",$D$5="OK",AB$9&gt;=$C12,AB$9&lt;=$D12),IF($E12=1,3,IF($E12&gt;0,2,1)),"")</x:f>
      </x:c>
      <x:c r="AC12" s="23" t="str">
        <x:f>IF(AND($H12="OK",$D$5="OK",AC$9&gt;=$C12,AC$9&lt;=$D12),IF($E12=1,3,IF($E12&gt;0,2,1)),"")</x:f>
      </x:c>
      <x:c r="AD12" s="23" t="str">
        <x:f>IF(AND($H12="OK",$D$5="OK",AD$9&gt;=$C12,AD$9&lt;=$D12),IF($E12=1,3,IF($E12&gt;0,2,1)),"")</x:f>
      </x:c>
      <x:c r="AE12" s="23" t="str">
        <x:f>IF(AND($H12="OK",$D$5="OK",AE$9&gt;=$C12,AE$9&lt;=$D12),IF($E12=1,3,IF($E12&gt;0,2,1)),"")</x:f>
      </x:c>
      <x:c r="AF12" s="23" t="str">
        <x:f>IF(AND($H12="OK",$D$5="OK",AF$9&gt;=$C12,AF$9&lt;=$D12),IF($E12=1,3,IF($E12&gt;0,2,1)),"")</x:f>
      </x:c>
      <x:c r="AG12" s="23" t="str">
        <x:f>IF(AND($H12="OK",$D$5="OK",AG$9&gt;=$C12,AG$9&lt;=$D12),IF($E12=1,3,IF($E12&gt;0,2,1)),"")</x:f>
      </x:c>
      <x:c r="AH12" s="23" t="str">
        <x:f>IF(AND($H12="OK",$D$5="OK",AH$9&gt;=$C12,AH$9&lt;=$D12),IF($E12=1,3,IF($E12&gt;0,2,1)),"")</x:f>
      </x:c>
      <x:c r="AI12" s="23" t="str">
        <x:f>IF(AND($H12="OK",$D$5="OK",AI$9&gt;=$C12,AI$9&lt;=$D12),IF($E12=1,3,IF($E12&gt;0,2,1)),"")</x:f>
      </x:c>
      <x:c r="AJ12" s="23" t="str">
        <x:f>IF(AND($H12="OK",$D$5="OK",AJ$9&gt;=$C12,AJ$9&lt;=$D12),IF($E12=1,3,IF($E12&gt;0,2,1)),"")</x:f>
      </x:c>
      <x:c r="AK12" s="23" t="str">
        <x:f>IF(AND($H12="OK",$D$5="OK",AK$9&gt;=$C12,AK$9&lt;=$D12),IF($E12=1,3,IF($E12&gt;0,2,1)),"")</x:f>
      </x:c>
      <x:c r="AL12" s="23" t="str">
        <x:f>IF(AND($H12="OK",$D$5="OK",AL$9&gt;=$C12,AL$9&lt;=$D12),IF($E12=1,3,IF($E12&gt;0,2,1)),"")</x:f>
      </x:c>
      <x:c r="AM12" s="23" t="str">
        <x:f>IF(AND($H12="OK",$D$5="OK",AM$9&gt;=$C12,AM$9&lt;=$D12),IF($E12=1,3,IF($E12&gt;0,2,1)),"")</x:f>
      </x:c>
      <x:c r="AN12" s="23" t="str">
        <x:f>IF(AND($H12="OK",$D$5="OK",AN$9&gt;=$C12,AN$9&lt;=$D12),IF($E12=1,3,IF($E12&gt;0,2,1)),"")</x:f>
      </x:c>
      <x:c r="AO12" s="23" t="str">
        <x:f>IF(AND($H12="OK",$D$5="OK",AO$9&gt;=$C12,AO$9&lt;=$D12),IF($E12=1,3,IF($E12&gt;0,2,1)),"")</x:f>
      </x:c>
      <x:c r="AP12" s="23" t="str">
        <x:f>IF(AND($H12="OK",$D$5="OK",AP$9&gt;=$C12,AP$9&lt;=$D12),IF($E12=1,3,IF($E12&gt;0,2,1)),"")</x:f>
      </x:c>
      <x:c r="AQ12" s="23" t="str">
        <x:f>IF(AND($H12="OK",$D$5="OK",AQ$9&gt;=$C12,AQ$9&lt;=$D12),IF($E12=1,3,IF($E12&gt;0,2,1)),"")</x:f>
      </x:c>
      <x:c r="AR12" s="23" t="str">
        <x:f>IF(AND($H12="OK",$D$5="OK",AR$9&gt;=$C12,AR$9&lt;=$D12),IF($E12=1,3,IF($E12&gt;0,2,1)),"")</x:f>
      </x:c>
      <x:c r="AS12" s="23" t="str">
        <x:f>IF(AND($H12="OK",$D$5="OK",AS$9&gt;=$C12,AS$9&lt;=$D12),IF($E12=1,3,IF($E12&gt;0,2,1)),"")</x:f>
      </x:c>
      <x:c r="AT12" s="23" t="str">
        <x:f>IF(AND($H12="OK",$D$5="OK",AT$9&gt;=$C12,AT$9&lt;=$D12),IF($E12=1,3,IF($E12&gt;0,2,1)),"")</x:f>
      </x:c>
      <x:c r="AU12" s="23" t="str">
        <x:f>IF(AND($H12="OK",$D$5="OK",AU$9&gt;=$C12,AU$9&lt;=$D12),IF($E12=1,3,IF($E12&gt;0,2,1)),"")</x:f>
      </x:c>
      <x:c r="AV12" s="23" t="str">
        <x:f>IF(AND($H12="OK",$D$5="OK",AV$9&gt;=$C12,AV$9&lt;=$D12),IF($E12=1,3,IF($E12&gt;0,2,1)),"")</x:f>
      </x:c>
      <x:c r="AW12" s="23" t="str">
        <x:f>IF(AND($H12="OK",$D$5="OK",AW$9&gt;=$C12,AW$9&lt;=$D12),IF($E12=1,3,IF($E12&gt;0,2,1)),"")</x:f>
      </x:c>
      <x:c r="AX12" s="23" t="str">
        <x:f>IF(AND($H12="OK",$D$5="OK",AX$9&gt;=$C12,AX$9&lt;=$D12),IF($E12=1,3,IF($E12&gt;0,2,1)),"")</x:f>
      </x:c>
    </x:row>
    <x:row r="13" ht="30" customHeight="1">
      <x:c r="A13" s="8" t="str">
        <x:v>Enviar invitaciones</x:v>
      </x:c>
      <x:c r="B13" s="8" t="str">
        <x:v>Marta</x:v>
      </x:c>
      <x:c r="C13" s="11" t="n">
        <x:v>46318</x:v>
      </x:c>
      <x:c r="D13" s="11" t="n">
        <x:v>46320</x:v>
      </x:c>
      <x:c r="E13" s="12" t="n">
        <x:v>0</x:v>
      </x:c>
      <x:c r="F13" s="13" t="n">
        <x:f>IF(H13="OK",D13-C13+1,"")</x:f>
        <x:v>3</x:v>
      </x:c>
      <x:c r="G13" s="10" t="str">
        <x:f>IF(H13="","",IF(H13&lt;&gt;"OK","Revisar datos",IF($D$5&lt;&gt;"OK","Revisar ajustes",IF(E13=1,"Terminada",IF(D13&lt;$B$5,"Atrasada",IF(E13&gt;0,"En curso","Pendiente"))))))</x:f>
        <x:v>Pendiente</x:v>
      </x:c>
      <x:c r="H13" s="10" t="str">
        <x:f>IF(COUNTA(A13:E13)=0,"",IF(A13="","Falta actividad",IF(B13="","Falta responsable",IF(OR(C13="",D13=""),"Faltan fechas",IF(OR(NOT(ISNUMBER(C13)),NOT(ISNUMBER(D13))),"Fechas no válidas",IF(OR(C13&lt;DATE(2000,1,1),D13&gt;DATE(2099,12,31),C13&lt;&gt;INT(C13),D13&lt;&gt;INT(D13)),"Fechas no válidas",IF(D13&lt;C13,"Fin anterior al inicio",IF(OR(ISBLANK(E13),NOT(ISNUMBER(E13))),"Falta avance válido",IF(OR(E13&lt;0,E13&gt;1),"Avance fuera de rango","OK")))))))))</x:f>
        <x:v>OK</x:v>
      </x:c>
      <x:c r="I13" s="23" t="str">
        <x:f>IF(AND($H13="OK",$D$5="OK",I$9&gt;=$C13,I$9&lt;=$D13),IF($E13=1,3,IF($E13&gt;0,2,1)),"")</x:f>
      </x:c>
      <x:c r="J13" s="23" t="str">
        <x:f>IF(AND($H13="OK",$D$5="OK",J$9&gt;=$C13,J$9&lt;=$D13),IF($E13=1,3,IF($E13&gt;0,2,1)),"")</x:f>
      </x:c>
      <x:c r="K13" s="23" t="str">
        <x:f>IF(AND($H13="OK",$D$5="OK",K$9&gt;=$C13,K$9&lt;=$D13),IF($E13=1,3,IF($E13&gt;0,2,1)),"")</x:f>
      </x:c>
      <x:c r="L13" s="23" t="str">
        <x:f>IF(AND($H13="OK",$D$5="OK",L$9&gt;=$C13,L$9&lt;=$D13),IF($E13=1,3,IF($E13&gt;0,2,1)),"")</x:f>
      </x:c>
      <x:c r="M13" s="23" t="n">
        <x:f>IF(AND($H13="OK",$D$5="OK",M$9&gt;=$C13,M$9&lt;=$D13),IF($E13=1,3,IF($E13&gt;0,2,1)),"")</x:f>
        <x:v>1</x:v>
      </x:c>
      <x:c r="N13" s="23" t="n">
        <x:f>IF(AND($H13="OK",$D$5="OK",N$9&gt;=$C13,N$9&lt;=$D13),IF($E13=1,3,IF($E13&gt;0,2,1)),"")</x:f>
        <x:v>1</x:v>
      </x:c>
      <x:c r="O13" s="23" t="n">
        <x:f>IF(AND($H13="OK",$D$5="OK",O$9&gt;=$C13,O$9&lt;=$D13),IF($E13=1,3,IF($E13&gt;0,2,1)),"")</x:f>
        <x:v>1</x:v>
      </x:c>
      <x:c r="P13" s="23" t="str">
        <x:f>IF(AND($H13="OK",$D$5="OK",P$9&gt;=$C13,P$9&lt;=$D13),IF($E13=1,3,IF($E13&gt;0,2,1)),"")</x:f>
      </x:c>
      <x:c r="Q13" s="23" t="str">
        <x:f>IF(AND($H13="OK",$D$5="OK",Q$9&gt;=$C13,Q$9&lt;=$D13),IF($E13=1,3,IF($E13&gt;0,2,1)),"")</x:f>
      </x:c>
      <x:c r="R13" s="23" t="str">
        <x:f>IF(AND($H13="OK",$D$5="OK",R$9&gt;=$C13,R$9&lt;=$D13),IF($E13=1,3,IF($E13&gt;0,2,1)),"")</x:f>
      </x:c>
      <x:c r="S13" s="23" t="str">
        <x:f>IF(AND($H13="OK",$D$5="OK",S$9&gt;=$C13,S$9&lt;=$D13),IF($E13=1,3,IF($E13&gt;0,2,1)),"")</x:f>
      </x:c>
      <x:c r="T13" s="23" t="str">
        <x:f>IF(AND($H13="OK",$D$5="OK",T$9&gt;=$C13,T$9&lt;=$D13),IF($E13=1,3,IF($E13&gt;0,2,1)),"")</x:f>
      </x:c>
      <x:c r="U13" s="23" t="str">
        <x:f>IF(AND($H13="OK",$D$5="OK",U$9&gt;=$C13,U$9&lt;=$D13),IF($E13=1,3,IF($E13&gt;0,2,1)),"")</x:f>
      </x:c>
      <x:c r="V13" s="23" t="str">
        <x:f>IF(AND($H13="OK",$D$5="OK",V$9&gt;=$C13,V$9&lt;=$D13),IF($E13=1,3,IF($E13&gt;0,2,1)),"")</x:f>
      </x:c>
      <x:c r="W13" s="23" t="str">
        <x:f>IF(AND($H13="OK",$D$5="OK",W$9&gt;=$C13,W$9&lt;=$D13),IF($E13=1,3,IF($E13&gt;0,2,1)),"")</x:f>
      </x:c>
      <x:c r="X13" s="23" t="str">
        <x:f>IF(AND($H13="OK",$D$5="OK",X$9&gt;=$C13,X$9&lt;=$D13),IF($E13=1,3,IF($E13&gt;0,2,1)),"")</x:f>
      </x:c>
      <x:c r="Y13" s="23" t="str">
        <x:f>IF(AND($H13="OK",$D$5="OK",Y$9&gt;=$C13,Y$9&lt;=$D13),IF($E13=1,3,IF($E13&gt;0,2,1)),"")</x:f>
      </x:c>
      <x:c r="Z13" s="23" t="str">
        <x:f>IF(AND($H13="OK",$D$5="OK",Z$9&gt;=$C13,Z$9&lt;=$D13),IF($E13=1,3,IF($E13&gt;0,2,1)),"")</x:f>
      </x:c>
      <x:c r="AA13" s="23" t="str">
        <x:f>IF(AND($H13="OK",$D$5="OK",AA$9&gt;=$C13,AA$9&lt;=$D13),IF($E13=1,3,IF($E13&gt;0,2,1)),"")</x:f>
      </x:c>
      <x:c r="AB13" s="23" t="str">
        <x:f>IF(AND($H13="OK",$D$5="OK",AB$9&gt;=$C13,AB$9&lt;=$D13),IF($E13=1,3,IF($E13&gt;0,2,1)),"")</x:f>
      </x:c>
      <x:c r="AC13" s="23" t="str">
        <x:f>IF(AND($H13="OK",$D$5="OK",AC$9&gt;=$C13,AC$9&lt;=$D13),IF($E13=1,3,IF($E13&gt;0,2,1)),"")</x:f>
      </x:c>
      <x:c r="AD13" s="23" t="str">
        <x:f>IF(AND($H13="OK",$D$5="OK",AD$9&gt;=$C13,AD$9&lt;=$D13),IF($E13=1,3,IF($E13&gt;0,2,1)),"")</x:f>
      </x:c>
      <x:c r="AE13" s="23" t="str">
        <x:f>IF(AND($H13="OK",$D$5="OK",AE$9&gt;=$C13,AE$9&lt;=$D13),IF($E13=1,3,IF($E13&gt;0,2,1)),"")</x:f>
      </x:c>
      <x:c r="AF13" s="23" t="str">
        <x:f>IF(AND($H13="OK",$D$5="OK",AF$9&gt;=$C13,AF$9&lt;=$D13),IF($E13=1,3,IF($E13&gt;0,2,1)),"")</x:f>
      </x:c>
      <x:c r="AG13" s="23" t="str">
        <x:f>IF(AND($H13="OK",$D$5="OK",AG$9&gt;=$C13,AG$9&lt;=$D13),IF($E13=1,3,IF($E13&gt;0,2,1)),"")</x:f>
      </x:c>
      <x:c r="AH13" s="23" t="str">
        <x:f>IF(AND($H13="OK",$D$5="OK",AH$9&gt;=$C13,AH$9&lt;=$D13),IF($E13=1,3,IF($E13&gt;0,2,1)),"")</x:f>
      </x:c>
      <x:c r="AI13" s="23" t="str">
        <x:f>IF(AND($H13="OK",$D$5="OK",AI$9&gt;=$C13,AI$9&lt;=$D13),IF($E13=1,3,IF($E13&gt;0,2,1)),"")</x:f>
      </x:c>
      <x:c r="AJ13" s="23" t="str">
        <x:f>IF(AND($H13="OK",$D$5="OK",AJ$9&gt;=$C13,AJ$9&lt;=$D13),IF($E13=1,3,IF($E13&gt;0,2,1)),"")</x:f>
      </x:c>
      <x:c r="AK13" s="23" t="str">
        <x:f>IF(AND($H13="OK",$D$5="OK",AK$9&gt;=$C13,AK$9&lt;=$D13),IF($E13=1,3,IF($E13&gt;0,2,1)),"")</x:f>
      </x:c>
      <x:c r="AL13" s="23" t="str">
        <x:f>IF(AND($H13="OK",$D$5="OK",AL$9&gt;=$C13,AL$9&lt;=$D13),IF($E13=1,3,IF($E13&gt;0,2,1)),"")</x:f>
      </x:c>
      <x:c r="AM13" s="23" t="str">
        <x:f>IF(AND($H13="OK",$D$5="OK",AM$9&gt;=$C13,AM$9&lt;=$D13),IF($E13=1,3,IF($E13&gt;0,2,1)),"")</x:f>
      </x:c>
      <x:c r="AN13" s="23" t="str">
        <x:f>IF(AND($H13="OK",$D$5="OK",AN$9&gt;=$C13,AN$9&lt;=$D13),IF($E13=1,3,IF($E13&gt;0,2,1)),"")</x:f>
      </x:c>
      <x:c r="AO13" s="23" t="str">
        <x:f>IF(AND($H13="OK",$D$5="OK",AO$9&gt;=$C13,AO$9&lt;=$D13),IF($E13=1,3,IF($E13&gt;0,2,1)),"")</x:f>
      </x:c>
      <x:c r="AP13" s="23" t="str">
        <x:f>IF(AND($H13="OK",$D$5="OK",AP$9&gt;=$C13,AP$9&lt;=$D13),IF($E13=1,3,IF($E13&gt;0,2,1)),"")</x:f>
      </x:c>
      <x:c r="AQ13" s="23" t="str">
        <x:f>IF(AND($H13="OK",$D$5="OK",AQ$9&gt;=$C13,AQ$9&lt;=$D13),IF($E13=1,3,IF($E13&gt;0,2,1)),"")</x:f>
      </x:c>
      <x:c r="AR13" s="23" t="str">
        <x:f>IF(AND($H13="OK",$D$5="OK",AR$9&gt;=$C13,AR$9&lt;=$D13),IF($E13=1,3,IF($E13&gt;0,2,1)),"")</x:f>
      </x:c>
      <x:c r="AS13" s="23" t="str">
        <x:f>IF(AND($H13="OK",$D$5="OK",AS$9&gt;=$C13,AS$9&lt;=$D13),IF($E13=1,3,IF($E13&gt;0,2,1)),"")</x:f>
      </x:c>
      <x:c r="AT13" s="23" t="str">
        <x:f>IF(AND($H13="OK",$D$5="OK",AT$9&gt;=$C13,AT$9&lt;=$D13),IF($E13=1,3,IF($E13&gt;0,2,1)),"")</x:f>
      </x:c>
      <x:c r="AU13" s="23" t="str">
        <x:f>IF(AND($H13="OK",$D$5="OK",AU$9&gt;=$C13,AU$9&lt;=$D13),IF($E13=1,3,IF($E13&gt;0,2,1)),"")</x:f>
      </x:c>
      <x:c r="AV13" s="23" t="str">
        <x:f>IF(AND($H13="OK",$D$5="OK",AV$9&gt;=$C13,AV$9&lt;=$D13),IF($E13=1,3,IF($E13&gt;0,2,1)),"")</x:f>
      </x:c>
      <x:c r="AW13" s="23" t="str">
        <x:f>IF(AND($H13="OK",$D$5="OK",AW$9&gt;=$C13,AW$9&lt;=$D13),IF($E13=1,3,IF($E13&gt;0,2,1)),"")</x:f>
      </x:c>
      <x:c r="AX13" s="23" t="str">
        <x:f>IF(AND($H13="OK",$D$5="OK",AX$9&gt;=$C13,AX$9&lt;=$D13),IF($E13=1,3,IF($E13&gt;0,2,1)),"")</x:f>
      </x:c>
    </x:row>
    <x:row r="14" ht="30" customHeight="1">
      <x:c r="A14" s="8" t="str">
        <x:v>Impartir el taller</x:v>
      </x:c>
      <x:c r="B14" s="8" t="str">
        <x:v>Equipo</x:v>
      </x:c>
      <x:c r="C14" s="11" t="n">
        <x:v>46325</x:v>
      </x:c>
      <x:c r="D14" s="11" t="n">
        <x:v>46325</x:v>
      </x:c>
      <x:c r="E14" s="12" t="n">
        <x:v>0</x:v>
      </x:c>
      <x:c r="F14" s="13" t="n">
        <x:f>IF(H14="OK",D14-C14+1,"")</x:f>
        <x:v>1</x:v>
      </x:c>
      <x:c r="G14" s="10" t="str">
        <x:f>IF(H14="","",IF(H14&lt;&gt;"OK","Revisar datos",IF($D$5&lt;&gt;"OK","Revisar ajustes",IF(E14=1,"Terminada",IF(D14&lt;$B$5,"Atrasada",IF(E14&gt;0,"En curso","Pendiente"))))))</x:f>
        <x:v>Pendiente</x:v>
      </x:c>
      <x:c r="H14" s="10" t="str">
        <x:f>IF(COUNTA(A14:E14)=0,"",IF(A14="","Falta actividad",IF(B14="","Falta responsable",IF(OR(C14="",D14=""),"Faltan fechas",IF(OR(NOT(ISNUMBER(C14)),NOT(ISNUMBER(D14))),"Fechas no válidas",IF(OR(C14&lt;DATE(2000,1,1),D14&gt;DATE(2099,12,31),C14&lt;&gt;INT(C14),D14&lt;&gt;INT(D14)),"Fechas no válidas",IF(D14&lt;C14,"Fin anterior al inicio",IF(OR(ISBLANK(E14),NOT(ISNUMBER(E14))),"Falta avance válido",IF(OR(E14&lt;0,E14&gt;1),"Avance fuera de rango","OK")))))))))</x:f>
        <x:v>OK</x:v>
      </x:c>
      <x:c r="I14" s="23" t="str">
        <x:f>IF(AND($H14="OK",$D$5="OK",I$9&gt;=$C14,I$9&lt;=$D14),IF($E14=1,3,IF($E14&gt;0,2,1)),"")</x:f>
      </x:c>
      <x:c r="J14" s="23" t="str">
        <x:f>IF(AND($H14="OK",$D$5="OK",J$9&gt;=$C14,J$9&lt;=$D14),IF($E14=1,3,IF($E14&gt;0,2,1)),"")</x:f>
      </x:c>
      <x:c r="K14" s="23" t="str">
        <x:f>IF(AND($H14="OK",$D$5="OK",K$9&gt;=$C14,K$9&lt;=$D14),IF($E14=1,3,IF($E14&gt;0,2,1)),"")</x:f>
      </x:c>
      <x:c r="L14" s="23" t="str">
        <x:f>IF(AND($H14="OK",$D$5="OK",L$9&gt;=$C14,L$9&lt;=$D14),IF($E14=1,3,IF($E14&gt;0,2,1)),"")</x:f>
      </x:c>
      <x:c r="M14" s="23" t="str">
        <x:f>IF(AND($H14="OK",$D$5="OK",M$9&gt;=$C14,M$9&lt;=$D14),IF($E14=1,3,IF($E14&gt;0,2,1)),"")</x:f>
      </x:c>
      <x:c r="N14" s="23" t="str">
        <x:f>IF(AND($H14="OK",$D$5="OK",N$9&gt;=$C14,N$9&lt;=$D14),IF($E14=1,3,IF($E14&gt;0,2,1)),"")</x:f>
      </x:c>
      <x:c r="O14" s="23" t="str">
        <x:f>IF(AND($H14="OK",$D$5="OK",O$9&gt;=$C14,O$9&lt;=$D14),IF($E14=1,3,IF($E14&gt;0,2,1)),"")</x:f>
      </x:c>
      <x:c r="P14" s="23" t="str">
        <x:f>IF(AND($H14="OK",$D$5="OK",P$9&gt;=$C14,P$9&lt;=$D14),IF($E14=1,3,IF($E14&gt;0,2,1)),"")</x:f>
      </x:c>
      <x:c r="Q14" s="23" t="str">
        <x:f>IF(AND($H14="OK",$D$5="OK",Q$9&gt;=$C14,Q$9&lt;=$D14),IF($E14=1,3,IF($E14&gt;0,2,1)),"")</x:f>
      </x:c>
      <x:c r="R14" s="23" t="str">
        <x:f>IF(AND($H14="OK",$D$5="OK",R$9&gt;=$C14,R$9&lt;=$D14),IF($E14=1,3,IF($E14&gt;0,2,1)),"")</x:f>
      </x:c>
      <x:c r="S14" s="23" t="str">
        <x:f>IF(AND($H14="OK",$D$5="OK",S$9&gt;=$C14,S$9&lt;=$D14),IF($E14=1,3,IF($E14&gt;0,2,1)),"")</x:f>
      </x:c>
      <x:c r="T14" s="23" t="n">
        <x:f>IF(AND($H14="OK",$D$5="OK",T$9&gt;=$C14,T$9&lt;=$D14),IF($E14=1,3,IF($E14&gt;0,2,1)),"")</x:f>
        <x:v>1</x:v>
      </x:c>
      <x:c r="U14" s="23" t="str">
        <x:f>IF(AND($H14="OK",$D$5="OK",U$9&gt;=$C14,U$9&lt;=$D14),IF($E14=1,3,IF($E14&gt;0,2,1)),"")</x:f>
      </x:c>
      <x:c r="V14" s="23" t="str">
        <x:f>IF(AND($H14="OK",$D$5="OK",V$9&gt;=$C14,V$9&lt;=$D14),IF($E14=1,3,IF($E14&gt;0,2,1)),"")</x:f>
      </x:c>
      <x:c r="W14" s="23" t="str">
        <x:f>IF(AND($H14="OK",$D$5="OK",W$9&gt;=$C14,W$9&lt;=$D14),IF($E14=1,3,IF($E14&gt;0,2,1)),"")</x:f>
      </x:c>
      <x:c r="X14" s="23" t="str">
        <x:f>IF(AND($H14="OK",$D$5="OK",X$9&gt;=$C14,X$9&lt;=$D14),IF($E14=1,3,IF($E14&gt;0,2,1)),"")</x:f>
      </x:c>
      <x:c r="Y14" s="23" t="str">
        <x:f>IF(AND($H14="OK",$D$5="OK",Y$9&gt;=$C14,Y$9&lt;=$D14),IF($E14=1,3,IF($E14&gt;0,2,1)),"")</x:f>
      </x:c>
      <x:c r="Z14" s="23" t="str">
        <x:f>IF(AND($H14="OK",$D$5="OK",Z$9&gt;=$C14,Z$9&lt;=$D14),IF($E14=1,3,IF($E14&gt;0,2,1)),"")</x:f>
      </x:c>
      <x:c r="AA14" s="23" t="str">
        <x:f>IF(AND($H14="OK",$D$5="OK",AA$9&gt;=$C14,AA$9&lt;=$D14),IF($E14=1,3,IF($E14&gt;0,2,1)),"")</x:f>
      </x:c>
      <x:c r="AB14" s="23" t="str">
        <x:f>IF(AND($H14="OK",$D$5="OK",AB$9&gt;=$C14,AB$9&lt;=$D14),IF($E14=1,3,IF($E14&gt;0,2,1)),"")</x:f>
      </x:c>
      <x:c r="AC14" s="23" t="str">
        <x:f>IF(AND($H14="OK",$D$5="OK",AC$9&gt;=$C14,AC$9&lt;=$D14),IF($E14=1,3,IF($E14&gt;0,2,1)),"")</x:f>
      </x:c>
      <x:c r="AD14" s="23" t="str">
        <x:f>IF(AND($H14="OK",$D$5="OK",AD$9&gt;=$C14,AD$9&lt;=$D14),IF($E14=1,3,IF($E14&gt;0,2,1)),"")</x:f>
      </x:c>
      <x:c r="AE14" s="23" t="str">
        <x:f>IF(AND($H14="OK",$D$5="OK",AE$9&gt;=$C14,AE$9&lt;=$D14),IF($E14=1,3,IF($E14&gt;0,2,1)),"")</x:f>
      </x:c>
      <x:c r="AF14" s="23" t="str">
        <x:f>IF(AND($H14="OK",$D$5="OK",AF$9&gt;=$C14,AF$9&lt;=$D14),IF($E14=1,3,IF($E14&gt;0,2,1)),"")</x:f>
      </x:c>
      <x:c r="AG14" s="23" t="str">
        <x:f>IF(AND($H14="OK",$D$5="OK",AG$9&gt;=$C14,AG$9&lt;=$D14),IF($E14=1,3,IF($E14&gt;0,2,1)),"")</x:f>
      </x:c>
      <x:c r="AH14" s="23" t="str">
        <x:f>IF(AND($H14="OK",$D$5="OK",AH$9&gt;=$C14,AH$9&lt;=$D14),IF($E14=1,3,IF($E14&gt;0,2,1)),"")</x:f>
      </x:c>
      <x:c r="AI14" s="23" t="str">
        <x:f>IF(AND($H14="OK",$D$5="OK",AI$9&gt;=$C14,AI$9&lt;=$D14),IF($E14=1,3,IF($E14&gt;0,2,1)),"")</x:f>
      </x:c>
      <x:c r="AJ14" s="23" t="str">
        <x:f>IF(AND($H14="OK",$D$5="OK",AJ$9&gt;=$C14,AJ$9&lt;=$D14),IF($E14=1,3,IF($E14&gt;0,2,1)),"")</x:f>
      </x:c>
      <x:c r="AK14" s="23" t="str">
        <x:f>IF(AND($H14="OK",$D$5="OK",AK$9&gt;=$C14,AK$9&lt;=$D14),IF($E14=1,3,IF($E14&gt;0,2,1)),"")</x:f>
      </x:c>
      <x:c r="AL14" s="23" t="str">
        <x:f>IF(AND($H14="OK",$D$5="OK",AL$9&gt;=$C14,AL$9&lt;=$D14),IF($E14=1,3,IF($E14&gt;0,2,1)),"")</x:f>
      </x:c>
      <x:c r="AM14" s="23" t="str">
        <x:f>IF(AND($H14="OK",$D$5="OK",AM$9&gt;=$C14,AM$9&lt;=$D14),IF($E14=1,3,IF($E14&gt;0,2,1)),"")</x:f>
      </x:c>
      <x:c r="AN14" s="23" t="str">
        <x:f>IF(AND($H14="OK",$D$5="OK",AN$9&gt;=$C14,AN$9&lt;=$D14),IF($E14=1,3,IF($E14&gt;0,2,1)),"")</x:f>
      </x:c>
      <x:c r="AO14" s="23" t="str">
        <x:f>IF(AND($H14="OK",$D$5="OK",AO$9&gt;=$C14,AO$9&lt;=$D14),IF($E14=1,3,IF($E14&gt;0,2,1)),"")</x:f>
      </x:c>
      <x:c r="AP14" s="23" t="str">
        <x:f>IF(AND($H14="OK",$D$5="OK",AP$9&gt;=$C14,AP$9&lt;=$D14),IF($E14=1,3,IF($E14&gt;0,2,1)),"")</x:f>
      </x:c>
      <x:c r="AQ14" s="23" t="str">
        <x:f>IF(AND($H14="OK",$D$5="OK",AQ$9&gt;=$C14,AQ$9&lt;=$D14),IF($E14=1,3,IF($E14&gt;0,2,1)),"")</x:f>
      </x:c>
      <x:c r="AR14" s="23" t="str">
        <x:f>IF(AND($H14="OK",$D$5="OK",AR$9&gt;=$C14,AR$9&lt;=$D14),IF($E14=1,3,IF($E14&gt;0,2,1)),"")</x:f>
      </x:c>
      <x:c r="AS14" s="23" t="str">
        <x:f>IF(AND($H14="OK",$D$5="OK",AS$9&gt;=$C14,AS$9&lt;=$D14),IF($E14=1,3,IF($E14&gt;0,2,1)),"")</x:f>
      </x:c>
      <x:c r="AT14" s="23" t="str">
        <x:f>IF(AND($H14="OK",$D$5="OK",AT$9&gt;=$C14,AT$9&lt;=$D14),IF($E14=1,3,IF($E14&gt;0,2,1)),"")</x:f>
      </x:c>
      <x:c r="AU14" s="23" t="str">
        <x:f>IF(AND($H14="OK",$D$5="OK",AU$9&gt;=$C14,AU$9&lt;=$D14),IF($E14=1,3,IF($E14&gt;0,2,1)),"")</x:f>
      </x:c>
      <x:c r="AV14" s="23" t="str">
        <x:f>IF(AND($H14="OK",$D$5="OK",AV$9&gt;=$C14,AV$9&lt;=$D14),IF($E14=1,3,IF($E14&gt;0,2,1)),"")</x:f>
      </x:c>
      <x:c r="AW14" s="23" t="str">
        <x:f>IF(AND($H14="OK",$D$5="OK",AW$9&gt;=$C14,AW$9&lt;=$D14),IF($E14=1,3,IF($E14&gt;0,2,1)),"")</x:f>
      </x:c>
      <x:c r="AX14" s="23" t="str">
        <x:f>IF(AND($H14="OK",$D$5="OK",AX$9&gt;=$C14,AX$9&lt;=$D14),IF($E14=1,3,IF($E14&gt;0,2,1)),"")</x:f>
      </x:c>
    </x:row>
    <x:row r="15" ht="30" customHeight="1">
      <x:c r="A15" s="8" t="str">
        <x:v>Revisar resultados</x:v>
      </x:c>
      <x:c r="B15" s="8" t="str">
        <x:v>Marta</x:v>
      </x:c>
      <x:c r="C15" s="11" t="n">
        <x:v>46328</x:v>
      </x:c>
      <x:c r="D15" s="11" t="n">
        <x:v>46329</x:v>
      </x:c>
      <x:c r="E15" s="12" t="n">
        <x:v>0</x:v>
      </x:c>
      <x:c r="F15" s="13" t="n">
        <x:f>IF(H15="OK",D15-C15+1,"")</x:f>
        <x:v>2</x:v>
      </x:c>
      <x:c r="G15" s="10" t="str">
        <x:f>IF(H15="","",IF(H15&lt;&gt;"OK","Revisar datos",IF($D$5&lt;&gt;"OK","Revisar ajustes",IF(E15=1,"Terminada",IF(D15&lt;$B$5,"Atrasada",IF(E15&gt;0,"En curso","Pendiente"))))))</x:f>
        <x:v>Pendiente</x:v>
      </x:c>
      <x:c r="H15" s="10" t="str">
        <x:f>IF(COUNTA(A15:E15)=0,"",IF(A15="","Falta actividad",IF(B15="","Falta responsable",IF(OR(C15="",D15=""),"Faltan fechas",IF(OR(NOT(ISNUMBER(C15)),NOT(ISNUMBER(D15))),"Fechas no válidas",IF(OR(C15&lt;DATE(2000,1,1),D15&gt;DATE(2099,12,31),C15&lt;&gt;INT(C15),D15&lt;&gt;INT(D15)),"Fechas no válidas",IF(D15&lt;C15,"Fin anterior al inicio",IF(OR(ISBLANK(E15),NOT(ISNUMBER(E15))),"Falta avance válido",IF(OR(E15&lt;0,E15&gt;1),"Avance fuera de rango","OK")))))))))</x:f>
        <x:v>OK</x:v>
      </x:c>
      <x:c r="I15" s="23" t="str">
        <x:f>IF(AND($H15="OK",$D$5="OK",I$9&gt;=$C15,I$9&lt;=$D15),IF($E15=1,3,IF($E15&gt;0,2,1)),"")</x:f>
      </x:c>
      <x:c r="J15" s="23" t="str">
        <x:f>IF(AND($H15="OK",$D$5="OK",J$9&gt;=$C15,J$9&lt;=$D15),IF($E15=1,3,IF($E15&gt;0,2,1)),"")</x:f>
      </x:c>
      <x:c r="K15" s="23" t="str">
        <x:f>IF(AND($H15="OK",$D$5="OK",K$9&gt;=$C15,K$9&lt;=$D15),IF($E15=1,3,IF($E15&gt;0,2,1)),"")</x:f>
      </x:c>
      <x:c r="L15" s="23" t="str">
        <x:f>IF(AND($H15="OK",$D$5="OK",L$9&gt;=$C15,L$9&lt;=$D15),IF($E15=1,3,IF($E15&gt;0,2,1)),"")</x:f>
      </x:c>
      <x:c r="M15" s="23" t="str">
        <x:f>IF(AND($H15="OK",$D$5="OK",M$9&gt;=$C15,M$9&lt;=$D15),IF($E15=1,3,IF($E15&gt;0,2,1)),"")</x:f>
      </x:c>
      <x:c r="N15" s="23" t="str">
        <x:f>IF(AND($H15="OK",$D$5="OK",N$9&gt;=$C15,N$9&lt;=$D15),IF($E15=1,3,IF($E15&gt;0,2,1)),"")</x:f>
      </x:c>
      <x:c r="O15" s="23" t="str">
        <x:f>IF(AND($H15="OK",$D$5="OK",O$9&gt;=$C15,O$9&lt;=$D15),IF($E15=1,3,IF($E15&gt;0,2,1)),"")</x:f>
      </x:c>
      <x:c r="P15" s="23" t="str">
        <x:f>IF(AND($H15="OK",$D$5="OK",P$9&gt;=$C15,P$9&lt;=$D15),IF($E15=1,3,IF($E15&gt;0,2,1)),"")</x:f>
      </x:c>
      <x:c r="Q15" s="23" t="str">
        <x:f>IF(AND($H15="OK",$D$5="OK",Q$9&gt;=$C15,Q$9&lt;=$D15),IF($E15=1,3,IF($E15&gt;0,2,1)),"")</x:f>
      </x:c>
      <x:c r="R15" s="23" t="str">
        <x:f>IF(AND($H15="OK",$D$5="OK",R$9&gt;=$C15,R$9&lt;=$D15),IF($E15=1,3,IF($E15&gt;0,2,1)),"")</x:f>
      </x:c>
      <x:c r="S15" s="23" t="str">
        <x:f>IF(AND($H15="OK",$D$5="OK",S$9&gt;=$C15,S$9&lt;=$D15),IF($E15=1,3,IF($E15&gt;0,2,1)),"")</x:f>
      </x:c>
      <x:c r="T15" s="23" t="str">
        <x:f>IF(AND($H15="OK",$D$5="OK",T$9&gt;=$C15,T$9&lt;=$D15),IF($E15=1,3,IF($E15&gt;0,2,1)),"")</x:f>
      </x:c>
      <x:c r="U15" s="23" t="str">
        <x:f>IF(AND($H15="OK",$D$5="OK",U$9&gt;=$C15,U$9&lt;=$D15),IF($E15=1,3,IF($E15&gt;0,2,1)),"")</x:f>
      </x:c>
      <x:c r="V15" s="23" t="str">
        <x:f>IF(AND($H15="OK",$D$5="OK",V$9&gt;=$C15,V$9&lt;=$D15),IF($E15=1,3,IF($E15&gt;0,2,1)),"")</x:f>
      </x:c>
      <x:c r="W15" s="23" t="n">
        <x:f>IF(AND($H15="OK",$D$5="OK",W$9&gt;=$C15,W$9&lt;=$D15),IF($E15=1,3,IF($E15&gt;0,2,1)),"")</x:f>
        <x:v>1</x:v>
      </x:c>
      <x:c r="X15" s="23" t="n">
        <x:f>IF(AND($H15="OK",$D$5="OK",X$9&gt;=$C15,X$9&lt;=$D15),IF($E15=1,3,IF($E15&gt;0,2,1)),"")</x:f>
        <x:v>1</x:v>
      </x:c>
      <x:c r="Y15" s="23" t="str">
        <x:f>IF(AND($H15="OK",$D$5="OK",Y$9&gt;=$C15,Y$9&lt;=$D15),IF($E15=1,3,IF($E15&gt;0,2,1)),"")</x:f>
      </x:c>
      <x:c r="Z15" s="23" t="str">
        <x:f>IF(AND($H15="OK",$D$5="OK",Z$9&gt;=$C15,Z$9&lt;=$D15),IF($E15=1,3,IF($E15&gt;0,2,1)),"")</x:f>
      </x:c>
      <x:c r="AA15" s="23" t="str">
        <x:f>IF(AND($H15="OK",$D$5="OK",AA$9&gt;=$C15,AA$9&lt;=$D15),IF($E15=1,3,IF($E15&gt;0,2,1)),"")</x:f>
      </x:c>
      <x:c r="AB15" s="23" t="str">
        <x:f>IF(AND($H15="OK",$D$5="OK",AB$9&gt;=$C15,AB$9&lt;=$D15),IF($E15=1,3,IF($E15&gt;0,2,1)),"")</x:f>
      </x:c>
      <x:c r="AC15" s="23" t="str">
        <x:f>IF(AND($H15="OK",$D$5="OK",AC$9&gt;=$C15,AC$9&lt;=$D15),IF($E15=1,3,IF($E15&gt;0,2,1)),"")</x:f>
      </x:c>
      <x:c r="AD15" s="23" t="str">
        <x:f>IF(AND($H15="OK",$D$5="OK",AD$9&gt;=$C15,AD$9&lt;=$D15),IF($E15=1,3,IF($E15&gt;0,2,1)),"")</x:f>
      </x:c>
      <x:c r="AE15" s="23" t="str">
        <x:f>IF(AND($H15="OK",$D$5="OK",AE$9&gt;=$C15,AE$9&lt;=$D15),IF($E15=1,3,IF($E15&gt;0,2,1)),"")</x:f>
      </x:c>
      <x:c r="AF15" s="23" t="str">
        <x:f>IF(AND($H15="OK",$D$5="OK",AF$9&gt;=$C15,AF$9&lt;=$D15),IF($E15=1,3,IF($E15&gt;0,2,1)),"")</x:f>
      </x:c>
      <x:c r="AG15" s="23" t="str">
        <x:f>IF(AND($H15="OK",$D$5="OK",AG$9&gt;=$C15,AG$9&lt;=$D15),IF($E15=1,3,IF($E15&gt;0,2,1)),"")</x:f>
      </x:c>
      <x:c r="AH15" s="23" t="str">
        <x:f>IF(AND($H15="OK",$D$5="OK",AH$9&gt;=$C15,AH$9&lt;=$D15),IF($E15=1,3,IF($E15&gt;0,2,1)),"")</x:f>
      </x:c>
      <x:c r="AI15" s="23" t="str">
        <x:f>IF(AND($H15="OK",$D$5="OK",AI$9&gt;=$C15,AI$9&lt;=$D15),IF($E15=1,3,IF($E15&gt;0,2,1)),"")</x:f>
      </x:c>
      <x:c r="AJ15" s="23" t="str">
        <x:f>IF(AND($H15="OK",$D$5="OK",AJ$9&gt;=$C15,AJ$9&lt;=$D15),IF($E15=1,3,IF($E15&gt;0,2,1)),"")</x:f>
      </x:c>
      <x:c r="AK15" s="23" t="str">
        <x:f>IF(AND($H15="OK",$D$5="OK",AK$9&gt;=$C15,AK$9&lt;=$D15),IF($E15=1,3,IF($E15&gt;0,2,1)),"")</x:f>
      </x:c>
      <x:c r="AL15" s="23" t="str">
        <x:f>IF(AND($H15="OK",$D$5="OK",AL$9&gt;=$C15,AL$9&lt;=$D15),IF($E15=1,3,IF($E15&gt;0,2,1)),"")</x:f>
      </x:c>
      <x:c r="AM15" s="23" t="str">
        <x:f>IF(AND($H15="OK",$D$5="OK",AM$9&gt;=$C15,AM$9&lt;=$D15),IF($E15=1,3,IF($E15&gt;0,2,1)),"")</x:f>
      </x:c>
      <x:c r="AN15" s="23" t="str">
        <x:f>IF(AND($H15="OK",$D$5="OK",AN$9&gt;=$C15,AN$9&lt;=$D15),IF($E15=1,3,IF($E15&gt;0,2,1)),"")</x:f>
      </x:c>
      <x:c r="AO15" s="23" t="str">
        <x:f>IF(AND($H15="OK",$D$5="OK",AO$9&gt;=$C15,AO$9&lt;=$D15),IF($E15=1,3,IF($E15&gt;0,2,1)),"")</x:f>
      </x:c>
      <x:c r="AP15" s="23" t="str">
        <x:f>IF(AND($H15="OK",$D$5="OK",AP$9&gt;=$C15,AP$9&lt;=$D15),IF($E15=1,3,IF($E15&gt;0,2,1)),"")</x:f>
      </x:c>
      <x:c r="AQ15" s="23" t="str">
        <x:f>IF(AND($H15="OK",$D$5="OK",AQ$9&gt;=$C15,AQ$9&lt;=$D15),IF($E15=1,3,IF($E15&gt;0,2,1)),"")</x:f>
      </x:c>
      <x:c r="AR15" s="23" t="str">
        <x:f>IF(AND($H15="OK",$D$5="OK",AR$9&gt;=$C15,AR$9&lt;=$D15),IF($E15=1,3,IF($E15&gt;0,2,1)),"")</x:f>
      </x:c>
      <x:c r="AS15" s="23" t="str">
        <x:f>IF(AND($H15="OK",$D$5="OK",AS$9&gt;=$C15,AS$9&lt;=$D15),IF($E15=1,3,IF($E15&gt;0,2,1)),"")</x:f>
      </x:c>
      <x:c r="AT15" s="23" t="str">
        <x:f>IF(AND($H15="OK",$D$5="OK",AT$9&gt;=$C15,AT$9&lt;=$D15),IF($E15=1,3,IF($E15&gt;0,2,1)),"")</x:f>
      </x:c>
      <x:c r="AU15" s="23" t="str">
        <x:f>IF(AND($H15="OK",$D$5="OK",AU$9&gt;=$C15,AU$9&lt;=$D15),IF($E15=1,3,IF($E15&gt;0,2,1)),"")</x:f>
      </x:c>
      <x:c r="AV15" s="23" t="str">
        <x:f>IF(AND($H15="OK",$D$5="OK",AV$9&gt;=$C15,AV$9&lt;=$D15),IF($E15=1,3,IF($E15&gt;0,2,1)),"")</x:f>
      </x:c>
      <x:c r="AW15" s="23" t="str">
        <x:f>IF(AND($H15="OK",$D$5="OK",AW$9&gt;=$C15,AW$9&lt;=$D15),IF($E15=1,3,IF($E15&gt;0,2,1)),"")</x:f>
      </x:c>
      <x:c r="AX15" s="23" t="str">
        <x:f>IF(AND($H15="OK",$D$5="OK",AX$9&gt;=$C15,AX$9&lt;=$D15),IF($E15=1,3,IF($E15&gt;0,2,1)),"")</x:f>
      </x:c>
    </x:row>
    <x:row r="16" ht="30" customHeight="1">
      <x:c r="A16" s="8"/>
      <x:c r="B16" s="8"/>
      <x:c r="C16" s="11"/>
      <x:c r="D16" s="11"/>
      <x:c r="E16" s="12"/>
      <x:c r="F16" s="13" t="str">
        <x:f>IF(H16="OK",D16-C16+1,"")</x:f>
      </x:c>
      <x:c r="G16" s="10" t="str">
        <x:f>IF(H16="","",IF(H16&lt;&gt;"OK","Revisar datos",IF($D$5&lt;&gt;"OK","Revisar ajustes",IF(E16=1,"Terminada",IF(D16&lt;$B$5,"Atrasada",IF(E16&gt;0,"En curso","Pendiente"))))))</x:f>
      </x:c>
      <x:c r="H16" s="10" t="str">
        <x:f>IF(COUNTA(A16:E16)=0,"",IF(A16="","Falta actividad",IF(B16="","Falta responsable",IF(OR(C16="",D16=""),"Faltan fechas",IF(OR(NOT(ISNUMBER(C16)),NOT(ISNUMBER(D16))),"Fechas no válidas",IF(OR(C16&lt;DATE(2000,1,1),D16&gt;DATE(2099,12,31),C16&lt;&gt;INT(C16),D16&lt;&gt;INT(D16)),"Fechas no válidas",IF(D16&lt;C16,"Fin anterior al inicio",IF(OR(ISBLANK(E16),NOT(ISNUMBER(E16))),"Falta avance válido",IF(OR(E16&lt;0,E16&gt;1),"Avance fuera de rango","OK")))))))))</x:f>
      </x:c>
      <x:c r="I16" s="23" t="str">
        <x:f>IF(AND($H16="OK",$D$5="OK",I$9&gt;=$C16,I$9&lt;=$D16),IF($E16=1,3,IF($E16&gt;0,2,1)),"")</x:f>
      </x:c>
      <x:c r="J16" s="23" t="str">
        <x:f>IF(AND($H16="OK",$D$5="OK",J$9&gt;=$C16,J$9&lt;=$D16),IF($E16=1,3,IF($E16&gt;0,2,1)),"")</x:f>
      </x:c>
      <x:c r="K16" s="23" t="str">
        <x:f>IF(AND($H16="OK",$D$5="OK",K$9&gt;=$C16,K$9&lt;=$D16),IF($E16=1,3,IF($E16&gt;0,2,1)),"")</x:f>
      </x:c>
      <x:c r="L16" s="23" t="str">
        <x:f>IF(AND($H16="OK",$D$5="OK",L$9&gt;=$C16,L$9&lt;=$D16),IF($E16=1,3,IF($E16&gt;0,2,1)),"")</x:f>
      </x:c>
      <x:c r="M16" s="23" t="str">
        <x:f>IF(AND($H16="OK",$D$5="OK",M$9&gt;=$C16,M$9&lt;=$D16),IF($E16=1,3,IF($E16&gt;0,2,1)),"")</x:f>
      </x:c>
      <x:c r="N16" s="23" t="str">
        <x:f>IF(AND($H16="OK",$D$5="OK",N$9&gt;=$C16,N$9&lt;=$D16),IF($E16=1,3,IF($E16&gt;0,2,1)),"")</x:f>
      </x:c>
      <x:c r="O16" s="23" t="str">
        <x:f>IF(AND($H16="OK",$D$5="OK",O$9&gt;=$C16,O$9&lt;=$D16),IF($E16=1,3,IF($E16&gt;0,2,1)),"")</x:f>
      </x:c>
      <x:c r="P16" s="23" t="str">
        <x:f>IF(AND($H16="OK",$D$5="OK",P$9&gt;=$C16,P$9&lt;=$D16),IF($E16=1,3,IF($E16&gt;0,2,1)),"")</x:f>
      </x:c>
      <x:c r="Q16" s="23" t="str">
        <x:f>IF(AND($H16="OK",$D$5="OK",Q$9&gt;=$C16,Q$9&lt;=$D16),IF($E16=1,3,IF($E16&gt;0,2,1)),"")</x:f>
      </x:c>
      <x:c r="R16" s="23" t="str">
        <x:f>IF(AND($H16="OK",$D$5="OK",R$9&gt;=$C16,R$9&lt;=$D16),IF($E16=1,3,IF($E16&gt;0,2,1)),"")</x:f>
      </x:c>
      <x:c r="S16" s="23" t="str">
        <x:f>IF(AND($H16="OK",$D$5="OK",S$9&gt;=$C16,S$9&lt;=$D16),IF($E16=1,3,IF($E16&gt;0,2,1)),"")</x:f>
      </x:c>
      <x:c r="T16" s="23" t="str">
        <x:f>IF(AND($H16="OK",$D$5="OK",T$9&gt;=$C16,T$9&lt;=$D16),IF($E16=1,3,IF($E16&gt;0,2,1)),"")</x:f>
      </x:c>
      <x:c r="U16" s="23" t="str">
        <x:f>IF(AND($H16="OK",$D$5="OK",U$9&gt;=$C16,U$9&lt;=$D16),IF($E16=1,3,IF($E16&gt;0,2,1)),"")</x:f>
      </x:c>
      <x:c r="V16" s="23" t="str">
        <x:f>IF(AND($H16="OK",$D$5="OK",V$9&gt;=$C16,V$9&lt;=$D16),IF($E16=1,3,IF($E16&gt;0,2,1)),"")</x:f>
      </x:c>
      <x:c r="W16" s="23" t="str">
        <x:f>IF(AND($H16="OK",$D$5="OK",W$9&gt;=$C16,W$9&lt;=$D16),IF($E16=1,3,IF($E16&gt;0,2,1)),"")</x:f>
      </x:c>
      <x:c r="X16" s="23" t="str">
        <x:f>IF(AND($H16="OK",$D$5="OK",X$9&gt;=$C16,X$9&lt;=$D16),IF($E16=1,3,IF($E16&gt;0,2,1)),"")</x:f>
      </x:c>
      <x:c r="Y16" s="23" t="str">
        <x:f>IF(AND($H16="OK",$D$5="OK",Y$9&gt;=$C16,Y$9&lt;=$D16),IF($E16=1,3,IF($E16&gt;0,2,1)),"")</x:f>
      </x:c>
      <x:c r="Z16" s="23" t="str">
        <x:f>IF(AND($H16="OK",$D$5="OK",Z$9&gt;=$C16,Z$9&lt;=$D16),IF($E16=1,3,IF($E16&gt;0,2,1)),"")</x:f>
      </x:c>
      <x:c r="AA16" s="23" t="str">
        <x:f>IF(AND($H16="OK",$D$5="OK",AA$9&gt;=$C16,AA$9&lt;=$D16),IF($E16=1,3,IF($E16&gt;0,2,1)),"")</x:f>
      </x:c>
      <x:c r="AB16" s="23" t="str">
        <x:f>IF(AND($H16="OK",$D$5="OK",AB$9&gt;=$C16,AB$9&lt;=$D16),IF($E16=1,3,IF($E16&gt;0,2,1)),"")</x:f>
      </x:c>
      <x:c r="AC16" s="23" t="str">
        <x:f>IF(AND($H16="OK",$D$5="OK",AC$9&gt;=$C16,AC$9&lt;=$D16),IF($E16=1,3,IF($E16&gt;0,2,1)),"")</x:f>
      </x:c>
      <x:c r="AD16" s="23" t="str">
        <x:f>IF(AND($H16="OK",$D$5="OK",AD$9&gt;=$C16,AD$9&lt;=$D16),IF($E16=1,3,IF($E16&gt;0,2,1)),"")</x:f>
      </x:c>
      <x:c r="AE16" s="23" t="str">
        <x:f>IF(AND($H16="OK",$D$5="OK",AE$9&gt;=$C16,AE$9&lt;=$D16),IF($E16=1,3,IF($E16&gt;0,2,1)),"")</x:f>
      </x:c>
      <x:c r="AF16" s="23" t="str">
        <x:f>IF(AND($H16="OK",$D$5="OK",AF$9&gt;=$C16,AF$9&lt;=$D16),IF($E16=1,3,IF($E16&gt;0,2,1)),"")</x:f>
      </x:c>
      <x:c r="AG16" s="23" t="str">
        <x:f>IF(AND($H16="OK",$D$5="OK",AG$9&gt;=$C16,AG$9&lt;=$D16),IF($E16=1,3,IF($E16&gt;0,2,1)),"")</x:f>
      </x:c>
      <x:c r="AH16" s="23" t="str">
        <x:f>IF(AND($H16="OK",$D$5="OK",AH$9&gt;=$C16,AH$9&lt;=$D16),IF($E16=1,3,IF($E16&gt;0,2,1)),"")</x:f>
      </x:c>
      <x:c r="AI16" s="23" t="str">
        <x:f>IF(AND($H16="OK",$D$5="OK",AI$9&gt;=$C16,AI$9&lt;=$D16),IF($E16=1,3,IF($E16&gt;0,2,1)),"")</x:f>
      </x:c>
      <x:c r="AJ16" s="23" t="str">
        <x:f>IF(AND($H16="OK",$D$5="OK",AJ$9&gt;=$C16,AJ$9&lt;=$D16),IF($E16=1,3,IF($E16&gt;0,2,1)),"")</x:f>
      </x:c>
      <x:c r="AK16" s="23" t="str">
        <x:f>IF(AND($H16="OK",$D$5="OK",AK$9&gt;=$C16,AK$9&lt;=$D16),IF($E16=1,3,IF($E16&gt;0,2,1)),"")</x:f>
      </x:c>
      <x:c r="AL16" s="23" t="str">
        <x:f>IF(AND($H16="OK",$D$5="OK",AL$9&gt;=$C16,AL$9&lt;=$D16),IF($E16=1,3,IF($E16&gt;0,2,1)),"")</x:f>
      </x:c>
      <x:c r="AM16" s="23" t="str">
        <x:f>IF(AND($H16="OK",$D$5="OK",AM$9&gt;=$C16,AM$9&lt;=$D16),IF($E16=1,3,IF($E16&gt;0,2,1)),"")</x:f>
      </x:c>
      <x:c r="AN16" s="23" t="str">
        <x:f>IF(AND($H16="OK",$D$5="OK",AN$9&gt;=$C16,AN$9&lt;=$D16),IF($E16=1,3,IF($E16&gt;0,2,1)),"")</x:f>
      </x:c>
      <x:c r="AO16" s="23" t="str">
        <x:f>IF(AND($H16="OK",$D$5="OK",AO$9&gt;=$C16,AO$9&lt;=$D16),IF($E16=1,3,IF($E16&gt;0,2,1)),"")</x:f>
      </x:c>
      <x:c r="AP16" s="23" t="str">
        <x:f>IF(AND($H16="OK",$D$5="OK",AP$9&gt;=$C16,AP$9&lt;=$D16),IF($E16=1,3,IF($E16&gt;0,2,1)),"")</x:f>
      </x:c>
      <x:c r="AQ16" s="23" t="str">
        <x:f>IF(AND($H16="OK",$D$5="OK",AQ$9&gt;=$C16,AQ$9&lt;=$D16),IF($E16=1,3,IF($E16&gt;0,2,1)),"")</x:f>
      </x:c>
      <x:c r="AR16" s="23" t="str">
        <x:f>IF(AND($H16="OK",$D$5="OK",AR$9&gt;=$C16,AR$9&lt;=$D16),IF($E16=1,3,IF($E16&gt;0,2,1)),"")</x:f>
      </x:c>
      <x:c r="AS16" s="23" t="str">
        <x:f>IF(AND($H16="OK",$D$5="OK",AS$9&gt;=$C16,AS$9&lt;=$D16),IF($E16=1,3,IF($E16&gt;0,2,1)),"")</x:f>
      </x:c>
      <x:c r="AT16" s="23" t="str">
        <x:f>IF(AND($H16="OK",$D$5="OK",AT$9&gt;=$C16,AT$9&lt;=$D16),IF($E16=1,3,IF($E16&gt;0,2,1)),"")</x:f>
      </x:c>
      <x:c r="AU16" s="23" t="str">
        <x:f>IF(AND($H16="OK",$D$5="OK",AU$9&gt;=$C16,AU$9&lt;=$D16),IF($E16=1,3,IF($E16&gt;0,2,1)),"")</x:f>
      </x:c>
      <x:c r="AV16" s="23" t="str">
        <x:f>IF(AND($H16="OK",$D$5="OK",AV$9&gt;=$C16,AV$9&lt;=$D16),IF($E16=1,3,IF($E16&gt;0,2,1)),"")</x:f>
      </x:c>
      <x:c r="AW16" s="23" t="str">
        <x:f>IF(AND($H16="OK",$D$5="OK",AW$9&gt;=$C16,AW$9&lt;=$D16),IF($E16=1,3,IF($E16&gt;0,2,1)),"")</x:f>
      </x:c>
      <x:c r="AX16" s="23" t="str">
        <x:f>IF(AND($H16="OK",$D$5="OK",AX$9&gt;=$C16,AX$9&lt;=$D16),IF($E16=1,3,IF($E16&gt;0,2,1)),"")</x:f>
      </x:c>
    </x:row>
    <x:row r="17" ht="30" customHeight="1">
      <x:c r="A17" s="8"/>
      <x:c r="B17" s="8"/>
      <x:c r="C17" s="11"/>
      <x:c r="D17" s="11"/>
      <x:c r="E17" s="12"/>
      <x:c r="F17" s="13" t="str">
        <x:f>IF(H17="OK",D17-C17+1,"")</x:f>
      </x:c>
      <x:c r="G17" s="10" t="str">
        <x:f>IF(H17="","",IF(H17&lt;&gt;"OK","Revisar datos",IF($D$5&lt;&gt;"OK","Revisar ajustes",IF(E17=1,"Terminada",IF(D17&lt;$B$5,"Atrasada",IF(E17&gt;0,"En curso","Pendiente"))))))</x:f>
      </x:c>
      <x:c r="H17" s="10" t="str">
        <x:f>IF(COUNTA(A17:E17)=0,"",IF(A17="","Falta actividad",IF(B17="","Falta responsable",IF(OR(C17="",D17=""),"Faltan fechas",IF(OR(NOT(ISNUMBER(C17)),NOT(ISNUMBER(D17))),"Fechas no válidas",IF(OR(C17&lt;DATE(2000,1,1),D17&gt;DATE(2099,12,31),C17&lt;&gt;INT(C17),D17&lt;&gt;INT(D17)),"Fechas no válidas",IF(D17&lt;C17,"Fin anterior al inicio",IF(OR(ISBLANK(E17),NOT(ISNUMBER(E17))),"Falta avance válido",IF(OR(E17&lt;0,E17&gt;1),"Avance fuera de rango","OK")))))))))</x:f>
      </x:c>
      <x:c r="I17" s="23" t="str">
        <x:f>IF(AND($H17="OK",$D$5="OK",I$9&gt;=$C17,I$9&lt;=$D17),IF($E17=1,3,IF($E17&gt;0,2,1)),"")</x:f>
      </x:c>
      <x:c r="J17" s="23" t="str">
        <x:f>IF(AND($H17="OK",$D$5="OK",J$9&gt;=$C17,J$9&lt;=$D17),IF($E17=1,3,IF($E17&gt;0,2,1)),"")</x:f>
      </x:c>
      <x:c r="K17" s="23" t="str">
        <x:f>IF(AND($H17="OK",$D$5="OK",K$9&gt;=$C17,K$9&lt;=$D17),IF($E17=1,3,IF($E17&gt;0,2,1)),"")</x:f>
      </x:c>
      <x:c r="L17" s="23" t="str">
        <x:f>IF(AND($H17="OK",$D$5="OK",L$9&gt;=$C17,L$9&lt;=$D17),IF($E17=1,3,IF($E17&gt;0,2,1)),"")</x:f>
      </x:c>
      <x:c r="M17" s="23" t="str">
        <x:f>IF(AND($H17="OK",$D$5="OK",M$9&gt;=$C17,M$9&lt;=$D17),IF($E17=1,3,IF($E17&gt;0,2,1)),"")</x:f>
      </x:c>
      <x:c r="N17" s="23" t="str">
        <x:f>IF(AND($H17="OK",$D$5="OK",N$9&gt;=$C17,N$9&lt;=$D17),IF($E17=1,3,IF($E17&gt;0,2,1)),"")</x:f>
      </x:c>
      <x:c r="O17" s="23" t="str">
        <x:f>IF(AND($H17="OK",$D$5="OK",O$9&gt;=$C17,O$9&lt;=$D17),IF($E17=1,3,IF($E17&gt;0,2,1)),"")</x:f>
      </x:c>
      <x:c r="P17" s="23" t="str">
        <x:f>IF(AND($H17="OK",$D$5="OK",P$9&gt;=$C17,P$9&lt;=$D17),IF($E17=1,3,IF($E17&gt;0,2,1)),"")</x:f>
      </x:c>
      <x:c r="Q17" s="23" t="str">
        <x:f>IF(AND($H17="OK",$D$5="OK",Q$9&gt;=$C17,Q$9&lt;=$D17),IF($E17=1,3,IF($E17&gt;0,2,1)),"")</x:f>
      </x:c>
      <x:c r="R17" s="23" t="str">
        <x:f>IF(AND($H17="OK",$D$5="OK",R$9&gt;=$C17,R$9&lt;=$D17),IF($E17=1,3,IF($E17&gt;0,2,1)),"")</x:f>
      </x:c>
      <x:c r="S17" s="23" t="str">
        <x:f>IF(AND($H17="OK",$D$5="OK",S$9&gt;=$C17,S$9&lt;=$D17),IF($E17=1,3,IF($E17&gt;0,2,1)),"")</x:f>
      </x:c>
      <x:c r="T17" s="23" t="str">
        <x:f>IF(AND($H17="OK",$D$5="OK",T$9&gt;=$C17,T$9&lt;=$D17),IF($E17=1,3,IF($E17&gt;0,2,1)),"")</x:f>
      </x:c>
      <x:c r="U17" s="23" t="str">
        <x:f>IF(AND($H17="OK",$D$5="OK",U$9&gt;=$C17,U$9&lt;=$D17),IF($E17=1,3,IF($E17&gt;0,2,1)),"")</x:f>
      </x:c>
      <x:c r="V17" s="23" t="str">
        <x:f>IF(AND($H17="OK",$D$5="OK",V$9&gt;=$C17,V$9&lt;=$D17),IF($E17=1,3,IF($E17&gt;0,2,1)),"")</x:f>
      </x:c>
      <x:c r="W17" s="23" t="str">
        <x:f>IF(AND($H17="OK",$D$5="OK",W$9&gt;=$C17,W$9&lt;=$D17),IF($E17=1,3,IF($E17&gt;0,2,1)),"")</x:f>
      </x:c>
      <x:c r="X17" s="23" t="str">
        <x:f>IF(AND($H17="OK",$D$5="OK",X$9&gt;=$C17,X$9&lt;=$D17),IF($E17=1,3,IF($E17&gt;0,2,1)),"")</x:f>
      </x:c>
      <x:c r="Y17" s="23" t="str">
        <x:f>IF(AND($H17="OK",$D$5="OK",Y$9&gt;=$C17,Y$9&lt;=$D17),IF($E17=1,3,IF($E17&gt;0,2,1)),"")</x:f>
      </x:c>
      <x:c r="Z17" s="23" t="str">
        <x:f>IF(AND($H17="OK",$D$5="OK",Z$9&gt;=$C17,Z$9&lt;=$D17),IF($E17=1,3,IF($E17&gt;0,2,1)),"")</x:f>
      </x:c>
      <x:c r="AA17" s="23" t="str">
        <x:f>IF(AND($H17="OK",$D$5="OK",AA$9&gt;=$C17,AA$9&lt;=$D17),IF($E17=1,3,IF($E17&gt;0,2,1)),"")</x:f>
      </x:c>
      <x:c r="AB17" s="23" t="str">
        <x:f>IF(AND($H17="OK",$D$5="OK",AB$9&gt;=$C17,AB$9&lt;=$D17),IF($E17=1,3,IF($E17&gt;0,2,1)),"")</x:f>
      </x:c>
      <x:c r="AC17" s="23" t="str">
        <x:f>IF(AND($H17="OK",$D$5="OK",AC$9&gt;=$C17,AC$9&lt;=$D17),IF($E17=1,3,IF($E17&gt;0,2,1)),"")</x:f>
      </x:c>
      <x:c r="AD17" s="23" t="str">
        <x:f>IF(AND($H17="OK",$D$5="OK",AD$9&gt;=$C17,AD$9&lt;=$D17),IF($E17=1,3,IF($E17&gt;0,2,1)),"")</x:f>
      </x:c>
      <x:c r="AE17" s="23" t="str">
        <x:f>IF(AND($H17="OK",$D$5="OK",AE$9&gt;=$C17,AE$9&lt;=$D17),IF($E17=1,3,IF($E17&gt;0,2,1)),"")</x:f>
      </x:c>
      <x:c r="AF17" s="23" t="str">
        <x:f>IF(AND($H17="OK",$D$5="OK",AF$9&gt;=$C17,AF$9&lt;=$D17),IF($E17=1,3,IF($E17&gt;0,2,1)),"")</x:f>
      </x:c>
      <x:c r="AG17" s="23" t="str">
        <x:f>IF(AND($H17="OK",$D$5="OK",AG$9&gt;=$C17,AG$9&lt;=$D17),IF($E17=1,3,IF($E17&gt;0,2,1)),"")</x:f>
      </x:c>
      <x:c r="AH17" s="23" t="str">
        <x:f>IF(AND($H17="OK",$D$5="OK",AH$9&gt;=$C17,AH$9&lt;=$D17),IF($E17=1,3,IF($E17&gt;0,2,1)),"")</x:f>
      </x:c>
      <x:c r="AI17" s="23" t="str">
        <x:f>IF(AND($H17="OK",$D$5="OK",AI$9&gt;=$C17,AI$9&lt;=$D17),IF($E17=1,3,IF($E17&gt;0,2,1)),"")</x:f>
      </x:c>
      <x:c r="AJ17" s="23" t="str">
        <x:f>IF(AND($H17="OK",$D$5="OK",AJ$9&gt;=$C17,AJ$9&lt;=$D17),IF($E17=1,3,IF($E17&gt;0,2,1)),"")</x:f>
      </x:c>
      <x:c r="AK17" s="23" t="str">
        <x:f>IF(AND($H17="OK",$D$5="OK",AK$9&gt;=$C17,AK$9&lt;=$D17),IF($E17=1,3,IF($E17&gt;0,2,1)),"")</x:f>
      </x:c>
      <x:c r="AL17" s="23" t="str">
        <x:f>IF(AND($H17="OK",$D$5="OK",AL$9&gt;=$C17,AL$9&lt;=$D17),IF($E17=1,3,IF($E17&gt;0,2,1)),"")</x:f>
      </x:c>
      <x:c r="AM17" s="23" t="str">
        <x:f>IF(AND($H17="OK",$D$5="OK",AM$9&gt;=$C17,AM$9&lt;=$D17),IF($E17=1,3,IF($E17&gt;0,2,1)),"")</x:f>
      </x:c>
      <x:c r="AN17" s="23" t="str">
        <x:f>IF(AND($H17="OK",$D$5="OK",AN$9&gt;=$C17,AN$9&lt;=$D17),IF($E17=1,3,IF($E17&gt;0,2,1)),"")</x:f>
      </x:c>
      <x:c r="AO17" s="23" t="str">
        <x:f>IF(AND($H17="OK",$D$5="OK",AO$9&gt;=$C17,AO$9&lt;=$D17),IF($E17=1,3,IF($E17&gt;0,2,1)),"")</x:f>
      </x:c>
      <x:c r="AP17" s="23" t="str">
        <x:f>IF(AND($H17="OK",$D$5="OK",AP$9&gt;=$C17,AP$9&lt;=$D17),IF($E17=1,3,IF($E17&gt;0,2,1)),"")</x:f>
      </x:c>
      <x:c r="AQ17" s="23" t="str">
        <x:f>IF(AND($H17="OK",$D$5="OK",AQ$9&gt;=$C17,AQ$9&lt;=$D17),IF($E17=1,3,IF($E17&gt;0,2,1)),"")</x:f>
      </x:c>
      <x:c r="AR17" s="23" t="str">
        <x:f>IF(AND($H17="OK",$D$5="OK",AR$9&gt;=$C17,AR$9&lt;=$D17),IF($E17=1,3,IF($E17&gt;0,2,1)),"")</x:f>
      </x:c>
      <x:c r="AS17" s="23" t="str">
        <x:f>IF(AND($H17="OK",$D$5="OK",AS$9&gt;=$C17,AS$9&lt;=$D17),IF($E17=1,3,IF($E17&gt;0,2,1)),"")</x:f>
      </x:c>
      <x:c r="AT17" s="23" t="str">
        <x:f>IF(AND($H17="OK",$D$5="OK",AT$9&gt;=$C17,AT$9&lt;=$D17),IF($E17=1,3,IF($E17&gt;0,2,1)),"")</x:f>
      </x:c>
      <x:c r="AU17" s="23" t="str">
        <x:f>IF(AND($H17="OK",$D$5="OK",AU$9&gt;=$C17,AU$9&lt;=$D17),IF($E17=1,3,IF($E17&gt;0,2,1)),"")</x:f>
      </x:c>
      <x:c r="AV17" s="23" t="str">
        <x:f>IF(AND($H17="OK",$D$5="OK",AV$9&gt;=$C17,AV$9&lt;=$D17),IF($E17=1,3,IF($E17&gt;0,2,1)),"")</x:f>
      </x:c>
      <x:c r="AW17" s="23" t="str">
        <x:f>IF(AND($H17="OK",$D$5="OK",AW$9&gt;=$C17,AW$9&lt;=$D17),IF($E17=1,3,IF($E17&gt;0,2,1)),"")</x:f>
      </x:c>
      <x:c r="AX17" s="23" t="str">
        <x:f>IF(AND($H17="OK",$D$5="OK",AX$9&gt;=$C17,AX$9&lt;=$D17),IF($E17=1,3,IF($E17&gt;0,2,1)),"")</x:f>
      </x:c>
    </x:row>
    <x:row r="18" ht="30" customHeight="1">
      <x:c r="A18" s="8"/>
      <x:c r="B18" s="8"/>
      <x:c r="C18" s="11"/>
      <x:c r="D18" s="11"/>
      <x:c r="E18" s="12"/>
      <x:c r="F18" s="13" t="str">
        <x:f>IF(H18="OK",D18-C18+1,"")</x:f>
      </x:c>
      <x:c r="G18" s="10" t="str">
        <x:f>IF(H18="","",IF(H18&lt;&gt;"OK","Revisar datos",IF($D$5&lt;&gt;"OK","Revisar ajustes",IF(E18=1,"Terminada",IF(D18&lt;$B$5,"Atrasada",IF(E18&gt;0,"En curso","Pendiente"))))))</x:f>
      </x:c>
      <x:c r="H18" s="10" t="str">
        <x:f>IF(COUNTA(A18:E18)=0,"",IF(A18="","Falta actividad",IF(B18="","Falta responsable",IF(OR(C18="",D18=""),"Faltan fechas",IF(OR(NOT(ISNUMBER(C18)),NOT(ISNUMBER(D18))),"Fechas no válidas",IF(OR(C18&lt;DATE(2000,1,1),D18&gt;DATE(2099,12,31),C18&lt;&gt;INT(C18),D18&lt;&gt;INT(D18)),"Fechas no válidas",IF(D18&lt;C18,"Fin anterior al inicio",IF(OR(ISBLANK(E18),NOT(ISNUMBER(E18))),"Falta avance válido",IF(OR(E18&lt;0,E18&gt;1),"Avance fuera de rango","OK")))))))))</x:f>
      </x:c>
      <x:c r="I18" s="23" t="str">
        <x:f>IF(AND($H18="OK",$D$5="OK",I$9&gt;=$C18,I$9&lt;=$D18),IF($E18=1,3,IF($E18&gt;0,2,1)),"")</x:f>
      </x:c>
      <x:c r="J18" s="23" t="str">
        <x:f>IF(AND($H18="OK",$D$5="OK",J$9&gt;=$C18,J$9&lt;=$D18),IF($E18=1,3,IF($E18&gt;0,2,1)),"")</x:f>
      </x:c>
      <x:c r="K18" s="23" t="str">
        <x:f>IF(AND($H18="OK",$D$5="OK",K$9&gt;=$C18,K$9&lt;=$D18),IF($E18=1,3,IF($E18&gt;0,2,1)),"")</x:f>
      </x:c>
      <x:c r="L18" s="23" t="str">
        <x:f>IF(AND($H18="OK",$D$5="OK",L$9&gt;=$C18,L$9&lt;=$D18),IF($E18=1,3,IF($E18&gt;0,2,1)),"")</x:f>
      </x:c>
      <x:c r="M18" s="23" t="str">
        <x:f>IF(AND($H18="OK",$D$5="OK",M$9&gt;=$C18,M$9&lt;=$D18),IF($E18=1,3,IF($E18&gt;0,2,1)),"")</x:f>
      </x:c>
      <x:c r="N18" s="23" t="str">
        <x:f>IF(AND($H18="OK",$D$5="OK",N$9&gt;=$C18,N$9&lt;=$D18),IF($E18=1,3,IF($E18&gt;0,2,1)),"")</x:f>
      </x:c>
      <x:c r="O18" s="23" t="str">
        <x:f>IF(AND($H18="OK",$D$5="OK",O$9&gt;=$C18,O$9&lt;=$D18),IF($E18=1,3,IF($E18&gt;0,2,1)),"")</x:f>
      </x:c>
      <x:c r="P18" s="23" t="str">
        <x:f>IF(AND($H18="OK",$D$5="OK",P$9&gt;=$C18,P$9&lt;=$D18),IF($E18=1,3,IF($E18&gt;0,2,1)),"")</x:f>
      </x:c>
      <x:c r="Q18" s="23" t="str">
        <x:f>IF(AND($H18="OK",$D$5="OK",Q$9&gt;=$C18,Q$9&lt;=$D18),IF($E18=1,3,IF($E18&gt;0,2,1)),"")</x:f>
      </x:c>
      <x:c r="R18" s="23" t="str">
        <x:f>IF(AND($H18="OK",$D$5="OK",R$9&gt;=$C18,R$9&lt;=$D18),IF($E18=1,3,IF($E18&gt;0,2,1)),"")</x:f>
      </x:c>
      <x:c r="S18" s="23" t="str">
        <x:f>IF(AND($H18="OK",$D$5="OK",S$9&gt;=$C18,S$9&lt;=$D18),IF($E18=1,3,IF($E18&gt;0,2,1)),"")</x:f>
      </x:c>
      <x:c r="T18" s="23" t="str">
        <x:f>IF(AND($H18="OK",$D$5="OK",T$9&gt;=$C18,T$9&lt;=$D18),IF($E18=1,3,IF($E18&gt;0,2,1)),"")</x:f>
      </x:c>
      <x:c r="U18" s="23" t="str">
        <x:f>IF(AND($H18="OK",$D$5="OK",U$9&gt;=$C18,U$9&lt;=$D18),IF($E18=1,3,IF($E18&gt;0,2,1)),"")</x:f>
      </x:c>
      <x:c r="V18" s="23" t="str">
        <x:f>IF(AND($H18="OK",$D$5="OK",V$9&gt;=$C18,V$9&lt;=$D18),IF($E18=1,3,IF($E18&gt;0,2,1)),"")</x:f>
      </x:c>
      <x:c r="W18" s="23" t="str">
        <x:f>IF(AND($H18="OK",$D$5="OK",W$9&gt;=$C18,W$9&lt;=$D18),IF($E18=1,3,IF($E18&gt;0,2,1)),"")</x:f>
      </x:c>
      <x:c r="X18" s="23" t="str">
        <x:f>IF(AND($H18="OK",$D$5="OK",X$9&gt;=$C18,X$9&lt;=$D18),IF($E18=1,3,IF($E18&gt;0,2,1)),"")</x:f>
      </x:c>
      <x:c r="Y18" s="23" t="str">
        <x:f>IF(AND($H18="OK",$D$5="OK",Y$9&gt;=$C18,Y$9&lt;=$D18),IF($E18=1,3,IF($E18&gt;0,2,1)),"")</x:f>
      </x:c>
      <x:c r="Z18" s="23" t="str">
        <x:f>IF(AND($H18="OK",$D$5="OK",Z$9&gt;=$C18,Z$9&lt;=$D18),IF($E18=1,3,IF($E18&gt;0,2,1)),"")</x:f>
      </x:c>
      <x:c r="AA18" s="23" t="str">
        <x:f>IF(AND($H18="OK",$D$5="OK",AA$9&gt;=$C18,AA$9&lt;=$D18),IF($E18=1,3,IF($E18&gt;0,2,1)),"")</x:f>
      </x:c>
      <x:c r="AB18" s="23" t="str">
        <x:f>IF(AND($H18="OK",$D$5="OK",AB$9&gt;=$C18,AB$9&lt;=$D18),IF($E18=1,3,IF($E18&gt;0,2,1)),"")</x:f>
      </x:c>
      <x:c r="AC18" s="23" t="str">
        <x:f>IF(AND($H18="OK",$D$5="OK",AC$9&gt;=$C18,AC$9&lt;=$D18),IF($E18=1,3,IF($E18&gt;0,2,1)),"")</x:f>
      </x:c>
      <x:c r="AD18" s="23" t="str">
        <x:f>IF(AND($H18="OK",$D$5="OK",AD$9&gt;=$C18,AD$9&lt;=$D18),IF($E18=1,3,IF($E18&gt;0,2,1)),"")</x:f>
      </x:c>
      <x:c r="AE18" s="23" t="str">
        <x:f>IF(AND($H18="OK",$D$5="OK",AE$9&gt;=$C18,AE$9&lt;=$D18),IF($E18=1,3,IF($E18&gt;0,2,1)),"")</x:f>
      </x:c>
      <x:c r="AF18" s="23" t="str">
        <x:f>IF(AND($H18="OK",$D$5="OK",AF$9&gt;=$C18,AF$9&lt;=$D18),IF($E18=1,3,IF($E18&gt;0,2,1)),"")</x:f>
      </x:c>
      <x:c r="AG18" s="23" t="str">
        <x:f>IF(AND($H18="OK",$D$5="OK",AG$9&gt;=$C18,AG$9&lt;=$D18),IF($E18=1,3,IF($E18&gt;0,2,1)),"")</x:f>
      </x:c>
      <x:c r="AH18" s="23" t="str">
        <x:f>IF(AND($H18="OK",$D$5="OK",AH$9&gt;=$C18,AH$9&lt;=$D18),IF($E18=1,3,IF($E18&gt;0,2,1)),"")</x:f>
      </x:c>
      <x:c r="AI18" s="23" t="str">
        <x:f>IF(AND($H18="OK",$D$5="OK",AI$9&gt;=$C18,AI$9&lt;=$D18),IF($E18=1,3,IF($E18&gt;0,2,1)),"")</x:f>
      </x:c>
      <x:c r="AJ18" s="23" t="str">
        <x:f>IF(AND($H18="OK",$D$5="OK",AJ$9&gt;=$C18,AJ$9&lt;=$D18),IF($E18=1,3,IF($E18&gt;0,2,1)),"")</x:f>
      </x:c>
      <x:c r="AK18" s="23" t="str">
        <x:f>IF(AND($H18="OK",$D$5="OK",AK$9&gt;=$C18,AK$9&lt;=$D18),IF($E18=1,3,IF($E18&gt;0,2,1)),"")</x:f>
      </x:c>
      <x:c r="AL18" s="23" t="str">
        <x:f>IF(AND($H18="OK",$D$5="OK",AL$9&gt;=$C18,AL$9&lt;=$D18),IF($E18=1,3,IF($E18&gt;0,2,1)),"")</x:f>
      </x:c>
      <x:c r="AM18" s="23" t="str">
        <x:f>IF(AND($H18="OK",$D$5="OK",AM$9&gt;=$C18,AM$9&lt;=$D18),IF($E18=1,3,IF($E18&gt;0,2,1)),"")</x:f>
      </x:c>
      <x:c r="AN18" s="23" t="str">
        <x:f>IF(AND($H18="OK",$D$5="OK",AN$9&gt;=$C18,AN$9&lt;=$D18),IF($E18=1,3,IF($E18&gt;0,2,1)),"")</x:f>
      </x:c>
      <x:c r="AO18" s="23" t="str">
        <x:f>IF(AND($H18="OK",$D$5="OK",AO$9&gt;=$C18,AO$9&lt;=$D18),IF($E18=1,3,IF($E18&gt;0,2,1)),"")</x:f>
      </x:c>
      <x:c r="AP18" s="23" t="str">
        <x:f>IF(AND($H18="OK",$D$5="OK",AP$9&gt;=$C18,AP$9&lt;=$D18),IF($E18=1,3,IF($E18&gt;0,2,1)),"")</x:f>
      </x:c>
      <x:c r="AQ18" s="23" t="str">
        <x:f>IF(AND($H18="OK",$D$5="OK",AQ$9&gt;=$C18,AQ$9&lt;=$D18),IF($E18=1,3,IF($E18&gt;0,2,1)),"")</x:f>
      </x:c>
      <x:c r="AR18" s="23" t="str">
        <x:f>IF(AND($H18="OK",$D$5="OK",AR$9&gt;=$C18,AR$9&lt;=$D18),IF($E18=1,3,IF($E18&gt;0,2,1)),"")</x:f>
      </x:c>
      <x:c r="AS18" s="23" t="str">
        <x:f>IF(AND($H18="OK",$D$5="OK",AS$9&gt;=$C18,AS$9&lt;=$D18),IF($E18=1,3,IF($E18&gt;0,2,1)),"")</x:f>
      </x:c>
      <x:c r="AT18" s="23" t="str">
        <x:f>IF(AND($H18="OK",$D$5="OK",AT$9&gt;=$C18,AT$9&lt;=$D18),IF($E18=1,3,IF($E18&gt;0,2,1)),"")</x:f>
      </x:c>
      <x:c r="AU18" s="23" t="str">
        <x:f>IF(AND($H18="OK",$D$5="OK",AU$9&gt;=$C18,AU$9&lt;=$D18),IF($E18=1,3,IF($E18&gt;0,2,1)),"")</x:f>
      </x:c>
      <x:c r="AV18" s="23" t="str">
        <x:f>IF(AND($H18="OK",$D$5="OK",AV$9&gt;=$C18,AV$9&lt;=$D18),IF($E18=1,3,IF($E18&gt;0,2,1)),"")</x:f>
      </x:c>
      <x:c r="AW18" s="23" t="str">
        <x:f>IF(AND($H18="OK",$D$5="OK",AW$9&gt;=$C18,AW$9&lt;=$D18),IF($E18=1,3,IF($E18&gt;0,2,1)),"")</x:f>
      </x:c>
      <x:c r="AX18" s="23" t="str">
        <x:f>IF(AND($H18="OK",$D$5="OK",AX$9&gt;=$C18,AX$9&lt;=$D18),IF($E18=1,3,IF($E18&gt;0,2,1)),"")</x:f>
      </x:c>
    </x:row>
    <x:row r="19" ht="30" customHeight="1">
      <x:c r="A19" s="8"/>
      <x:c r="B19" s="8"/>
      <x:c r="C19" s="11"/>
      <x:c r="D19" s="11"/>
      <x:c r="E19" s="12"/>
      <x:c r="F19" s="13" t="str">
        <x:f>IF(H19="OK",D19-C19+1,"")</x:f>
      </x:c>
      <x:c r="G19" s="10" t="str">
        <x:f>IF(H19="","",IF(H19&lt;&gt;"OK","Revisar datos",IF($D$5&lt;&gt;"OK","Revisar ajustes",IF(E19=1,"Terminada",IF(D19&lt;$B$5,"Atrasada",IF(E19&gt;0,"En curso","Pendiente"))))))</x:f>
      </x:c>
      <x:c r="H19" s="10" t="str">
        <x:f>IF(COUNTA(A19:E19)=0,"",IF(A19="","Falta actividad",IF(B19="","Falta responsable",IF(OR(C19="",D19=""),"Faltan fechas",IF(OR(NOT(ISNUMBER(C19)),NOT(ISNUMBER(D19))),"Fechas no válidas",IF(OR(C19&lt;DATE(2000,1,1),D19&gt;DATE(2099,12,31),C19&lt;&gt;INT(C19),D19&lt;&gt;INT(D19)),"Fechas no válidas",IF(D19&lt;C19,"Fin anterior al inicio",IF(OR(ISBLANK(E19),NOT(ISNUMBER(E19))),"Falta avance válido",IF(OR(E19&lt;0,E19&gt;1),"Avance fuera de rango","OK")))))))))</x:f>
      </x:c>
      <x:c r="I19" s="23" t="str">
        <x:f>IF(AND($H19="OK",$D$5="OK",I$9&gt;=$C19,I$9&lt;=$D19),IF($E19=1,3,IF($E19&gt;0,2,1)),"")</x:f>
      </x:c>
      <x:c r="J19" s="23" t="str">
        <x:f>IF(AND($H19="OK",$D$5="OK",J$9&gt;=$C19,J$9&lt;=$D19),IF($E19=1,3,IF($E19&gt;0,2,1)),"")</x:f>
      </x:c>
      <x:c r="K19" s="23" t="str">
        <x:f>IF(AND($H19="OK",$D$5="OK",K$9&gt;=$C19,K$9&lt;=$D19),IF($E19=1,3,IF($E19&gt;0,2,1)),"")</x:f>
      </x:c>
      <x:c r="L19" s="23" t="str">
        <x:f>IF(AND($H19="OK",$D$5="OK",L$9&gt;=$C19,L$9&lt;=$D19),IF($E19=1,3,IF($E19&gt;0,2,1)),"")</x:f>
      </x:c>
      <x:c r="M19" s="23" t="str">
        <x:f>IF(AND($H19="OK",$D$5="OK",M$9&gt;=$C19,M$9&lt;=$D19),IF($E19=1,3,IF($E19&gt;0,2,1)),"")</x:f>
      </x:c>
      <x:c r="N19" s="23" t="str">
        <x:f>IF(AND($H19="OK",$D$5="OK",N$9&gt;=$C19,N$9&lt;=$D19),IF($E19=1,3,IF($E19&gt;0,2,1)),"")</x:f>
      </x:c>
      <x:c r="O19" s="23" t="str">
        <x:f>IF(AND($H19="OK",$D$5="OK",O$9&gt;=$C19,O$9&lt;=$D19),IF($E19=1,3,IF($E19&gt;0,2,1)),"")</x:f>
      </x:c>
      <x:c r="P19" s="23" t="str">
        <x:f>IF(AND($H19="OK",$D$5="OK",P$9&gt;=$C19,P$9&lt;=$D19),IF($E19=1,3,IF($E19&gt;0,2,1)),"")</x:f>
      </x:c>
      <x:c r="Q19" s="23" t="str">
        <x:f>IF(AND($H19="OK",$D$5="OK",Q$9&gt;=$C19,Q$9&lt;=$D19),IF($E19=1,3,IF($E19&gt;0,2,1)),"")</x:f>
      </x:c>
      <x:c r="R19" s="23" t="str">
        <x:f>IF(AND($H19="OK",$D$5="OK",R$9&gt;=$C19,R$9&lt;=$D19),IF($E19=1,3,IF($E19&gt;0,2,1)),"")</x:f>
      </x:c>
      <x:c r="S19" s="23" t="str">
        <x:f>IF(AND($H19="OK",$D$5="OK",S$9&gt;=$C19,S$9&lt;=$D19),IF($E19=1,3,IF($E19&gt;0,2,1)),"")</x:f>
      </x:c>
      <x:c r="T19" s="23" t="str">
        <x:f>IF(AND($H19="OK",$D$5="OK",T$9&gt;=$C19,T$9&lt;=$D19),IF($E19=1,3,IF($E19&gt;0,2,1)),"")</x:f>
      </x:c>
      <x:c r="U19" s="23" t="str">
        <x:f>IF(AND($H19="OK",$D$5="OK",U$9&gt;=$C19,U$9&lt;=$D19),IF($E19=1,3,IF($E19&gt;0,2,1)),"")</x:f>
      </x:c>
      <x:c r="V19" s="23" t="str">
        <x:f>IF(AND($H19="OK",$D$5="OK",V$9&gt;=$C19,V$9&lt;=$D19),IF($E19=1,3,IF($E19&gt;0,2,1)),"")</x:f>
      </x:c>
      <x:c r="W19" s="23" t="str">
        <x:f>IF(AND($H19="OK",$D$5="OK",W$9&gt;=$C19,W$9&lt;=$D19),IF($E19=1,3,IF($E19&gt;0,2,1)),"")</x:f>
      </x:c>
      <x:c r="X19" s="23" t="str">
        <x:f>IF(AND($H19="OK",$D$5="OK",X$9&gt;=$C19,X$9&lt;=$D19),IF($E19=1,3,IF($E19&gt;0,2,1)),"")</x:f>
      </x:c>
      <x:c r="Y19" s="23" t="str">
        <x:f>IF(AND($H19="OK",$D$5="OK",Y$9&gt;=$C19,Y$9&lt;=$D19),IF($E19=1,3,IF($E19&gt;0,2,1)),"")</x:f>
      </x:c>
      <x:c r="Z19" s="23" t="str">
        <x:f>IF(AND($H19="OK",$D$5="OK",Z$9&gt;=$C19,Z$9&lt;=$D19),IF($E19=1,3,IF($E19&gt;0,2,1)),"")</x:f>
      </x:c>
      <x:c r="AA19" s="23" t="str">
        <x:f>IF(AND($H19="OK",$D$5="OK",AA$9&gt;=$C19,AA$9&lt;=$D19),IF($E19=1,3,IF($E19&gt;0,2,1)),"")</x:f>
      </x:c>
      <x:c r="AB19" s="23" t="str">
        <x:f>IF(AND($H19="OK",$D$5="OK",AB$9&gt;=$C19,AB$9&lt;=$D19),IF($E19=1,3,IF($E19&gt;0,2,1)),"")</x:f>
      </x:c>
      <x:c r="AC19" s="23" t="str">
        <x:f>IF(AND($H19="OK",$D$5="OK",AC$9&gt;=$C19,AC$9&lt;=$D19),IF($E19=1,3,IF($E19&gt;0,2,1)),"")</x:f>
      </x:c>
      <x:c r="AD19" s="23" t="str">
        <x:f>IF(AND($H19="OK",$D$5="OK",AD$9&gt;=$C19,AD$9&lt;=$D19),IF($E19=1,3,IF($E19&gt;0,2,1)),"")</x:f>
      </x:c>
      <x:c r="AE19" s="23" t="str">
        <x:f>IF(AND($H19="OK",$D$5="OK",AE$9&gt;=$C19,AE$9&lt;=$D19),IF($E19=1,3,IF($E19&gt;0,2,1)),"")</x:f>
      </x:c>
      <x:c r="AF19" s="23" t="str">
        <x:f>IF(AND($H19="OK",$D$5="OK",AF$9&gt;=$C19,AF$9&lt;=$D19),IF($E19=1,3,IF($E19&gt;0,2,1)),"")</x:f>
      </x:c>
      <x:c r="AG19" s="23" t="str">
        <x:f>IF(AND($H19="OK",$D$5="OK",AG$9&gt;=$C19,AG$9&lt;=$D19),IF($E19=1,3,IF($E19&gt;0,2,1)),"")</x:f>
      </x:c>
      <x:c r="AH19" s="23" t="str">
        <x:f>IF(AND($H19="OK",$D$5="OK",AH$9&gt;=$C19,AH$9&lt;=$D19),IF($E19=1,3,IF($E19&gt;0,2,1)),"")</x:f>
      </x:c>
      <x:c r="AI19" s="23" t="str">
        <x:f>IF(AND($H19="OK",$D$5="OK",AI$9&gt;=$C19,AI$9&lt;=$D19),IF($E19=1,3,IF($E19&gt;0,2,1)),"")</x:f>
      </x:c>
      <x:c r="AJ19" s="23" t="str">
        <x:f>IF(AND($H19="OK",$D$5="OK",AJ$9&gt;=$C19,AJ$9&lt;=$D19),IF($E19=1,3,IF($E19&gt;0,2,1)),"")</x:f>
      </x:c>
      <x:c r="AK19" s="23" t="str">
        <x:f>IF(AND($H19="OK",$D$5="OK",AK$9&gt;=$C19,AK$9&lt;=$D19),IF($E19=1,3,IF($E19&gt;0,2,1)),"")</x:f>
      </x:c>
      <x:c r="AL19" s="23" t="str">
        <x:f>IF(AND($H19="OK",$D$5="OK",AL$9&gt;=$C19,AL$9&lt;=$D19),IF($E19=1,3,IF($E19&gt;0,2,1)),"")</x:f>
      </x:c>
      <x:c r="AM19" s="23" t="str">
        <x:f>IF(AND($H19="OK",$D$5="OK",AM$9&gt;=$C19,AM$9&lt;=$D19),IF($E19=1,3,IF($E19&gt;0,2,1)),"")</x:f>
      </x:c>
      <x:c r="AN19" s="23" t="str">
        <x:f>IF(AND($H19="OK",$D$5="OK",AN$9&gt;=$C19,AN$9&lt;=$D19),IF($E19=1,3,IF($E19&gt;0,2,1)),"")</x:f>
      </x:c>
      <x:c r="AO19" s="23" t="str">
        <x:f>IF(AND($H19="OK",$D$5="OK",AO$9&gt;=$C19,AO$9&lt;=$D19),IF($E19=1,3,IF($E19&gt;0,2,1)),"")</x:f>
      </x:c>
      <x:c r="AP19" s="23" t="str">
        <x:f>IF(AND($H19="OK",$D$5="OK",AP$9&gt;=$C19,AP$9&lt;=$D19),IF($E19=1,3,IF($E19&gt;0,2,1)),"")</x:f>
      </x:c>
      <x:c r="AQ19" s="23" t="str">
        <x:f>IF(AND($H19="OK",$D$5="OK",AQ$9&gt;=$C19,AQ$9&lt;=$D19),IF($E19=1,3,IF($E19&gt;0,2,1)),"")</x:f>
      </x:c>
      <x:c r="AR19" s="23" t="str">
        <x:f>IF(AND($H19="OK",$D$5="OK",AR$9&gt;=$C19,AR$9&lt;=$D19),IF($E19=1,3,IF($E19&gt;0,2,1)),"")</x:f>
      </x:c>
      <x:c r="AS19" s="23" t="str">
        <x:f>IF(AND($H19="OK",$D$5="OK",AS$9&gt;=$C19,AS$9&lt;=$D19),IF($E19=1,3,IF($E19&gt;0,2,1)),"")</x:f>
      </x:c>
      <x:c r="AT19" s="23" t="str">
        <x:f>IF(AND($H19="OK",$D$5="OK",AT$9&gt;=$C19,AT$9&lt;=$D19),IF($E19=1,3,IF($E19&gt;0,2,1)),"")</x:f>
      </x:c>
      <x:c r="AU19" s="23" t="str">
        <x:f>IF(AND($H19="OK",$D$5="OK",AU$9&gt;=$C19,AU$9&lt;=$D19),IF($E19=1,3,IF($E19&gt;0,2,1)),"")</x:f>
      </x:c>
      <x:c r="AV19" s="23" t="str">
        <x:f>IF(AND($H19="OK",$D$5="OK",AV$9&gt;=$C19,AV$9&lt;=$D19),IF($E19=1,3,IF($E19&gt;0,2,1)),"")</x:f>
      </x:c>
      <x:c r="AW19" s="23" t="str">
        <x:f>IF(AND($H19="OK",$D$5="OK",AW$9&gt;=$C19,AW$9&lt;=$D19),IF($E19=1,3,IF($E19&gt;0,2,1)),"")</x:f>
      </x:c>
      <x:c r="AX19" s="23" t="str">
        <x:f>IF(AND($H19="OK",$D$5="OK",AX$9&gt;=$C19,AX$9&lt;=$D19),IF($E19=1,3,IF($E19&gt;0,2,1)),"")</x:f>
      </x:c>
    </x:row>
    <x:row r="20" ht="30" customHeight="1">
      <x:c r="A20" s="8"/>
      <x:c r="B20" s="8"/>
      <x:c r="C20" s="11"/>
      <x:c r="D20" s="11"/>
      <x:c r="E20" s="12"/>
      <x:c r="F20" s="13" t="str">
        <x:f>IF(H20="OK",D20-C20+1,"")</x:f>
      </x:c>
      <x:c r="G20" s="10" t="str">
        <x:f>IF(H20="","",IF(H20&lt;&gt;"OK","Revisar datos",IF($D$5&lt;&gt;"OK","Revisar ajustes",IF(E20=1,"Terminada",IF(D20&lt;$B$5,"Atrasada",IF(E20&gt;0,"En curso","Pendiente"))))))</x:f>
      </x:c>
      <x:c r="H20" s="10" t="str">
        <x:f>IF(COUNTA(A20:E20)=0,"",IF(A20="","Falta actividad",IF(B20="","Falta responsable",IF(OR(C20="",D20=""),"Faltan fechas",IF(OR(NOT(ISNUMBER(C20)),NOT(ISNUMBER(D20))),"Fechas no válidas",IF(OR(C20&lt;DATE(2000,1,1),D20&gt;DATE(2099,12,31),C20&lt;&gt;INT(C20),D20&lt;&gt;INT(D20)),"Fechas no válidas",IF(D20&lt;C20,"Fin anterior al inicio",IF(OR(ISBLANK(E20),NOT(ISNUMBER(E20))),"Falta avance válido",IF(OR(E20&lt;0,E20&gt;1),"Avance fuera de rango","OK")))))))))</x:f>
      </x:c>
      <x:c r="I20" s="23" t="str">
        <x:f>IF(AND($H20="OK",$D$5="OK",I$9&gt;=$C20,I$9&lt;=$D20),IF($E20=1,3,IF($E20&gt;0,2,1)),"")</x:f>
      </x:c>
      <x:c r="J20" s="23" t="str">
        <x:f>IF(AND($H20="OK",$D$5="OK",J$9&gt;=$C20,J$9&lt;=$D20),IF($E20=1,3,IF($E20&gt;0,2,1)),"")</x:f>
      </x:c>
      <x:c r="K20" s="23" t="str">
        <x:f>IF(AND($H20="OK",$D$5="OK",K$9&gt;=$C20,K$9&lt;=$D20),IF($E20=1,3,IF($E20&gt;0,2,1)),"")</x:f>
      </x:c>
      <x:c r="L20" s="23" t="str">
        <x:f>IF(AND($H20="OK",$D$5="OK",L$9&gt;=$C20,L$9&lt;=$D20),IF($E20=1,3,IF($E20&gt;0,2,1)),"")</x:f>
      </x:c>
      <x:c r="M20" s="23" t="str">
        <x:f>IF(AND($H20="OK",$D$5="OK",M$9&gt;=$C20,M$9&lt;=$D20),IF($E20=1,3,IF($E20&gt;0,2,1)),"")</x:f>
      </x:c>
      <x:c r="N20" s="23" t="str">
        <x:f>IF(AND($H20="OK",$D$5="OK",N$9&gt;=$C20,N$9&lt;=$D20),IF($E20=1,3,IF($E20&gt;0,2,1)),"")</x:f>
      </x:c>
      <x:c r="O20" s="23" t="str">
        <x:f>IF(AND($H20="OK",$D$5="OK",O$9&gt;=$C20,O$9&lt;=$D20),IF($E20=1,3,IF($E20&gt;0,2,1)),"")</x:f>
      </x:c>
      <x:c r="P20" s="23" t="str">
        <x:f>IF(AND($H20="OK",$D$5="OK",P$9&gt;=$C20,P$9&lt;=$D20),IF($E20=1,3,IF($E20&gt;0,2,1)),"")</x:f>
      </x:c>
      <x:c r="Q20" s="23" t="str">
        <x:f>IF(AND($H20="OK",$D$5="OK",Q$9&gt;=$C20,Q$9&lt;=$D20),IF($E20=1,3,IF($E20&gt;0,2,1)),"")</x:f>
      </x:c>
      <x:c r="R20" s="23" t="str">
        <x:f>IF(AND($H20="OK",$D$5="OK",R$9&gt;=$C20,R$9&lt;=$D20),IF($E20=1,3,IF($E20&gt;0,2,1)),"")</x:f>
      </x:c>
      <x:c r="S20" s="23" t="str">
        <x:f>IF(AND($H20="OK",$D$5="OK",S$9&gt;=$C20,S$9&lt;=$D20),IF($E20=1,3,IF($E20&gt;0,2,1)),"")</x:f>
      </x:c>
      <x:c r="T20" s="23" t="str">
        <x:f>IF(AND($H20="OK",$D$5="OK",T$9&gt;=$C20,T$9&lt;=$D20),IF($E20=1,3,IF($E20&gt;0,2,1)),"")</x:f>
      </x:c>
      <x:c r="U20" s="23" t="str">
        <x:f>IF(AND($H20="OK",$D$5="OK",U$9&gt;=$C20,U$9&lt;=$D20),IF($E20=1,3,IF($E20&gt;0,2,1)),"")</x:f>
      </x:c>
      <x:c r="V20" s="23" t="str">
        <x:f>IF(AND($H20="OK",$D$5="OK",V$9&gt;=$C20,V$9&lt;=$D20),IF($E20=1,3,IF($E20&gt;0,2,1)),"")</x:f>
      </x:c>
      <x:c r="W20" s="23" t="str">
        <x:f>IF(AND($H20="OK",$D$5="OK",W$9&gt;=$C20,W$9&lt;=$D20),IF($E20=1,3,IF($E20&gt;0,2,1)),"")</x:f>
      </x:c>
      <x:c r="X20" s="23" t="str">
        <x:f>IF(AND($H20="OK",$D$5="OK",X$9&gt;=$C20,X$9&lt;=$D20),IF($E20=1,3,IF($E20&gt;0,2,1)),"")</x:f>
      </x:c>
      <x:c r="Y20" s="23" t="str">
        <x:f>IF(AND($H20="OK",$D$5="OK",Y$9&gt;=$C20,Y$9&lt;=$D20),IF($E20=1,3,IF($E20&gt;0,2,1)),"")</x:f>
      </x:c>
      <x:c r="Z20" s="23" t="str">
        <x:f>IF(AND($H20="OK",$D$5="OK",Z$9&gt;=$C20,Z$9&lt;=$D20),IF($E20=1,3,IF($E20&gt;0,2,1)),"")</x:f>
      </x:c>
      <x:c r="AA20" s="23" t="str">
        <x:f>IF(AND($H20="OK",$D$5="OK",AA$9&gt;=$C20,AA$9&lt;=$D20),IF($E20=1,3,IF($E20&gt;0,2,1)),"")</x:f>
      </x:c>
      <x:c r="AB20" s="23" t="str">
        <x:f>IF(AND($H20="OK",$D$5="OK",AB$9&gt;=$C20,AB$9&lt;=$D20),IF($E20=1,3,IF($E20&gt;0,2,1)),"")</x:f>
      </x:c>
      <x:c r="AC20" s="23" t="str">
        <x:f>IF(AND($H20="OK",$D$5="OK",AC$9&gt;=$C20,AC$9&lt;=$D20),IF($E20=1,3,IF($E20&gt;0,2,1)),"")</x:f>
      </x:c>
      <x:c r="AD20" s="23" t="str">
        <x:f>IF(AND($H20="OK",$D$5="OK",AD$9&gt;=$C20,AD$9&lt;=$D20),IF($E20=1,3,IF($E20&gt;0,2,1)),"")</x:f>
      </x:c>
      <x:c r="AE20" s="23" t="str">
        <x:f>IF(AND($H20="OK",$D$5="OK",AE$9&gt;=$C20,AE$9&lt;=$D20),IF($E20=1,3,IF($E20&gt;0,2,1)),"")</x:f>
      </x:c>
      <x:c r="AF20" s="23" t="str">
        <x:f>IF(AND($H20="OK",$D$5="OK",AF$9&gt;=$C20,AF$9&lt;=$D20),IF($E20=1,3,IF($E20&gt;0,2,1)),"")</x:f>
      </x:c>
      <x:c r="AG20" s="23" t="str">
        <x:f>IF(AND($H20="OK",$D$5="OK",AG$9&gt;=$C20,AG$9&lt;=$D20),IF($E20=1,3,IF($E20&gt;0,2,1)),"")</x:f>
      </x:c>
      <x:c r="AH20" s="23" t="str">
        <x:f>IF(AND($H20="OK",$D$5="OK",AH$9&gt;=$C20,AH$9&lt;=$D20),IF($E20=1,3,IF($E20&gt;0,2,1)),"")</x:f>
      </x:c>
      <x:c r="AI20" s="23" t="str">
        <x:f>IF(AND($H20="OK",$D$5="OK",AI$9&gt;=$C20,AI$9&lt;=$D20),IF($E20=1,3,IF($E20&gt;0,2,1)),"")</x:f>
      </x:c>
      <x:c r="AJ20" s="23" t="str">
        <x:f>IF(AND($H20="OK",$D$5="OK",AJ$9&gt;=$C20,AJ$9&lt;=$D20),IF($E20=1,3,IF($E20&gt;0,2,1)),"")</x:f>
      </x:c>
      <x:c r="AK20" s="23" t="str">
        <x:f>IF(AND($H20="OK",$D$5="OK",AK$9&gt;=$C20,AK$9&lt;=$D20),IF($E20=1,3,IF($E20&gt;0,2,1)),"")</x:f>
      </x:c>
      <x:c r="AL20" s="23" t="str">
        <x:f>IF(AND($H20="OK",$D$5="OK",AL$9&gt;=$C20,AL$9&lt;=$D20),IF($E20=1,3,IF($E20&gt;0,2,1)),"")</x:f>
      </x:c>
      <x:c r="AM20" s="23" t="str">
        <x:f>IF(AND($H20="OK",$D$5="OK",AM$9&gt;=$C20,AM$9&lt;=$D20),IF($E20=1,3,IF($E20&gt;0,2,1)),"")</x:f>
      </x:c>
      <x:c r="AN20" s="23" t="str">
        <x:f>IF(AND($H20="OK",$D$5="OK",AN$9&gt;=$C20,AN$9&lt;=$D20),IF($E20=1,3,IF($E20&gt;0,2,1)),"")</x:f>
      </x:c>
      <x:c r="AO20" s="23" t="str">
        <x:f>IF(AND($H20="OK",$D$5="OK",AO$9&gt;=$C20,AO$9&lt;=$D20),IF($E20=1,3,IF($E20&gt;0,2,1)),"")</x:f>
      </x:c>
      <x:c r="AP20" s="23" t="str">
        <x:f>IF(AND($H20="OK",$D$5="OK",AP$9&gt;=$C20,AP$9&lt;=$D20),IF($E20=1,3,IF($E20&gt;0,2,1)),"")</x:f>
      </x:c>
      <x:c r="AQ20" s="23" t="str">
        <x:f>IF(AND($H20="OK",$D$5="OK",AQ$9&gt;=$C20,AQ$9&lt;=$D20),IF($E20=1,3,IF($E20&gt;0,2,1)),"")</x:f>
      </x:c>
      <x:c r="AR20" s="23" t="str">
        <x:f>IF(AND($H20="OK",$D$5="OK",AR$9&gt;=$C20,AR$9&lt;=$D20),IF($E20=1,3,IF($E20&gt;0,2,1)),"")</x:f>
      </x:c>
      <x:c r="AS20" s="23" t="str">
        <x:f>IF(AND($H20="OK",$D$5="OK",AS$9&gt;=$C20,AS$9&lt;=$D20),IF($E20=1,3,IF($E20&gt;0,2,1)),"")</x:f>
      </x:c>
      <x:c r="AT20" s="23" t="str">
        <x:f>IF(AND($H20="OK",$D$5="OK",AT$9&gt;=$C20,AT$9&lt;=$D20),IF($E20=1,3,IF($E20&gt;0,2,1)),"")</x:f>
      </x:c>
      <x:c r="AU20" s="23" t="str">
        <x:f>IF(AND($H20="OK",$D$5="OK",AU$9&gt;=$C20,AU$9&lt;=$D20),IF($E20=1,3,IF($E20&gt;0,2,1)),"")</x:f>
      </x:c>
      <x:c r="AV20" s="23" t="str">
        <x:f>IF(AND($H20="OK",$D$5="OK",AV$9&gt;=$C20,AV$9&lt;=$D20),IF($E20=1,3,IF($E20&gt;0,2,1)),"")</x:f>
      </x:c>
      <x:c r="AW20" s="23" t="str">
        <x:f>IF(AND($H20="OK",$D$5="OK",AW$9&gt;=$C20,AW$9&lt;=$D20),IF($E20=1,3,IF($E20&gt;0,2,1)),"")</x:f>
      </x:c>
      <x:c r="AX20" s="23" t="str">
        <x:f>IF(AND($H20="OK",$D$5="OK",AX$9&gt;=$C20,AX$9&lt;=$D20),IF($E20=1,3,IF($E20&gt;0,2,1)),"")</x:f>
      </x:c>
    </x:row>
    <x:row r="21" ht="30" customHeight="1">
      <x:c r="A21" s="8"/>
      <x:c r="B21" s="8"/>
      <x:c r="C21" s="11"/>
      <x:c r="D21" s="11"/>
      <x:c r="E21" s="12"/>
      <x:c r="F21" s="13" t="str">
        <x:f>IF(H21="OK",D21-C21+1,"")</x:f>
      </x:c>
      <x:c r="G21" s="10" t="str">
        <x:f>IF(H21="","",IF(H21&lt;&gt;"OK","Revisar datos",IF($D$5&lt;&gt;"OK","Revisar ajustes",IF(E21=1,"Terminada",IF(D21&lt;$B$5,"Atrasada",IF(E21&gt;0,"En curso","Pendiente"))))))</x:f>
      </x:c>
      <x:c r="H21" s="10" t="str">
        <x:f>IF(COUNTA(A21:E21)=0,"",IF(A21="","Falta actividad",IF(B21="","Falta responsable",IF(OR(C21="",D21=""),"Faltan fechas",IF(OR(NOT(ISNUMBER(C21)),NOT(ISNUMBER(D21))),"Fechas no válidas",IF(OR(C21&lt;DATE(2000,1,1),D21&gt;DATE(2099,12,31),C21&lt;&gt;INT(C21),D21&lt;&gt;INT(D21)),"Fechas no válidas",IF(D21&lt;C21,"Fin anterior al inicio",IF(OR(ISBLANK(E21),NOT(ISNUMBER(E21))),"Falta avance válido",IF(OR(E21&lt;0,E21&gt;1),"Avance fuera de rango","OK")))))))))</x:f>
      </x:c>
      <x:c r="I21" s="23" t="str">
        <x:f>IF(AND($H21="OK",$D$5="OK",I$9&gt;=$C21,I$9&lt;=$D21),IF($E21=1,3,IF($E21&gt;0,2,1)),"")</x:f>
      </x:c>
      <x:c r="J21" s="23" t="str">
        <x:f>IF(AND($H21="OK",$D$5="OK",J$9&gt;=$C21,J$9&lt;=$D21),IF($E21=1,3,IF($E21&gt;0,2,1)),"")</x:f>
      </x:c>
      <x:c r="K21" s="23" t="str">
        <x:f>IF(AND($H21="OK",$D$5="OK",K$9&gt;=$C21,K$9&lt;=$D21),IF($E21=1,3,IF($E21&gt;0,2,1)),"")</x:f>
      </x:c>
      <x:c r="L21" s="23" t="str">
        <x:f>IF(AND($H21="OK",$D$5="OK",L$9&gt;=$C21,L$9&lt;=$D21),IF($E21=1,3,IF($E21&gt;0,2,1)),"")</x:f>
      </x:c>
      <x:c r="M21" s="23" t="str">
        <x:f>IF(AND($H21="OK",$D$5="OK",M$9&gt;=$C21,M$9&lt;=$D21),IF($E21=1,3,IF($E21&gt;0,2,1)),"")</x:f>
      </x:c>
      <x:c r="N21" s="23" t="str">
        <x:f>IF(AND($H21="OK",$D$5="OK",N$9&gt;=$C21,N$9&lt;=$D21),IF($E21=1,3,IF($E21&gt;0,2,1)),"")</x:f>
      </x:c>
      <x:c r="O21" s="23" t="str">
        <x:f>IF(AND($H21="OK",$D$5="OK",O$9&gt;=$C21,O$9&lt;=$D21),IF($E21=1,3,IF($E21&gt;0,2,1)),"")</x:f>
      </x:c>
      <x:c r="P21" s="23" t="str">
        <x:f>IF(AND($H21="OK",$D$5="OK",P$9&gt;=$C21,P$9&lt;=$D21),IF($E21=1,3,IF($E21&gt;0,2,1)),"")</x:f>
      </x:c>
      <x:c r="Q21" s="23" t="str">
        <x:f>IF(AND($H21="OK",$D$5="OK",Q$9&gt;=$C21,Q$9&lt;=$D21),IF($E21=1,3,IF($E21&gt;0,2,1)),"")</x:f>
      </x:c>
      <x:c r="R21" s="23" t="str">
        <x:f>IF(AND($H21="OK",$D$5="OK",R$9&gt;=$C21,R$9&lt;=$D21),IF($E21=1,3,IF($E21&gt;0,2,1)),"")</x:f>
      </x:c>
      <x:c r="S21" s="23" t="str">
        <x:f>IF(AND($H21="OK",$D$5="OK",S$9&gt;=$C21,S$9&lt;=$D21),IF($E21=1,3,IF($E21&gt;0,2,1)),"")</x:f>
      </x:c>
      <x:c r="T21" s="23" t="str">
        <x:f>IF(AND($H21="OK",$D$5="OK",T$9&gt;=$C21,T$9&lt;=$D21),IF($E21=1,3,IF($E21&gt;0,2,1)),"")</x:f>
      </x:c>
      <x:c r="U21" s="23" t="str">
        <x:f>IF(AND($H21="OK",$D$5="OK",U$9&gt;=$C21,U$9&lt;=$D21),IF($E21=1,3,IF($E21&gt;0,2,1)),"")</x:f>
      </x:c>
      <x:c r="V21" s="23" t="str">
        <x:f>IF(AND($H21="OK",$D$5="OK",V$9&gt;=$C21,V$9&lt;=$D21),IF($E21=1,3,IF($E21&gt;0,2,1)),"")</x:f>
      </x:c>
      <x:c r="W21" s="23" t="str">
        <x:f>IF(AND($H21="OK",$D$5="OK",W$9&gt;=$C21,W$9&lt;=$D21),IF($E21=1,3,IF($E21&gt;0,2,1)),"")</x:f>
      </x:c>
      <x:c r="X21" s="23" t="str">
        <x:f>IF(AND($H21="OK",$D$5="OK",X$9&gt;=$C21,X$9&lt;=$D21),IF($E21=1,3,IF($E21&gt;0,2,1)),"")</x:f>
      </x:c>
      <x:c r="Y21" s="23" t="str">
        <x:f>IF(AND($H21="OK",$D$5="OK",Y$9&gt;=$C21,Y$9&lt;=$D21),IF($E21=1,3,IF($E21&gt;0,2,1)),"")</x:f>
      </x:c>
      <x:c r="Z21" s="23" t="str">
        <x:f>IF(AND($H21="OK",$D$5="OK",Z$9&gt;=$C21,Z$9&lt;=$D21),IF($E21=1,3,IF($E21&gt;0,2,1)),"")</x:f>
      </x:c>
      <x:c r="AA21" s="23" t="str">
        <x:f>IF(AND($H21="OK",$D$5="OK",AA$9&gt;=$C21,AA$9&lt;=$D21),IF($E21=1,3,IF($E21&gt;0,2,1)),"")</x:f>
      </x:c>
      <x:c r="AB21" s="23" t="str">
        <x:f>IF(AND($H21="OK",$D$5="OK",AB$9&gt;=$C21,AB$9&lt;=$D21),IF($E21=1,3,IF($E21&gt;0,2,1)),"")</x:f>
      </x:c>
      <x:c r="AC21" s="23" t="str">
        <x:f>IF(AND($H21="OK",$D$5="OK",AC$9&gt;=$C21,AC$9&lt;=$D21),IF($E21=1,3,IF($E21&gt;0,2,1)),"")</x:f>
      </x:c>
      <x:c r="AD21" s="23" t="str">
        <x:f>IF(AND($H21="OK",$D$5="OK",AD$9&gt;=$C21,AD$9&lt;=$D21),IF($E21=1,3,IF($E21&gt;0,2,1)),"")</x:f>
      </x:c>
      <x:c r="AE21" s="23" t="str">
        <x:f>IF(AND($H21="OK",$D$5="OK",AE$9&gt;=$C21,AE$9&lt;=$D21),IF($E21=1,3,IF($E21&gt;0,2,1)),"")</x:f>
      </x:c>
      <x:c r="AF21" s="23" t="str">
        <x:f>IF(AND($H21="OK",$D$5="OK",AF$9&gt;=$C21,AF$9&lt;=$D21),IF($E21=1,3,IF($E21&gt;0,2,1)),"")</x:f>
      </x:c>
      <x:c r="AG21" s="23" t="str">
        <x:f>IF(AND($H21="OK",$D$5="OK",AG$9&gt;=$C21,AG$9&lt;=$D21),IF($E21=1,3,IF($E21&gt;0,2,1)),"")</x:f>
      </x:c>
      <x:c r="AH21" s="23" t="str">
        <x:f>IF(AND($H21="OK",$D$5="OK",AH$9&gt;=$C21,AH$9&lt;=$D21),IF($E21=1,3,IF($E21&gt;0,2,1)),"")</x:f>
      </x:c>
      <x:c r="AI21" s="23" t="str">
        <x:f>IF(AND($H21="OK",$D$5="OK",AI$9&gt;=$C21,AI$9&lt;=$D21),IF($E21=1,3,IF($E21&gt;0,2,1)),"")</x:f>
      </x:c>
      <x:c r="AJ21" s="23" t="str">
        <x:f>IF(AND($H21="OK",$D$5="OK",AJ$9&gt;=$C21,AJ$9&lt;=$D21),IF($E21=1,3,IF($E21&gt;0,2,1)),"")</x:f>
      </x:c>
      <x:c r="AK21" s="23" t="str">
        <x:f>IF(AND($H21="OK",$D$5="OK",AK$9&gt;=$C21,AK$9&lt;=$D21),IF($E21=1,3,IF($E21&gt;0,2,1)),"")</x:f>
      </x:c>
      <x:c r="AL21" s="23" t="str">
        <x:f>IF(AND($H21="OK",$D$5="OK",AL$9&gt;=$C21,AL$9&lt;=$D21),IF($E21=1,3,IF($E21&gt;0,2,1)),"")</x:f>
      </x:c>
      <x:c r="AM21" s="23" t="str">
        <x:f>IF(AND($H21="OK",$D$5="OK",AM$9&gt;=$C21,AM$9&lt;=$D21),IF($E21=1,3,IF($E21&gt;0,2,1)),"")</x:f>
      </x:c>
      <x:c r="AN21" s="23" t="str">
        <x:f>IF(AND($H21="OK",$D$5="OK",AN$9&gt;=$C21,AN$9&lt;=$D21),IF($E21=1,3,IF($E21&gt;0,2,1)),"")</x:f>
      </x:c>
      <x:c r="AO21" s="23" t="str">
        <x:f>IF(AND($H21="OK",$D$5="OK",AO$9&gt;=$C21,AO$9&lt;=$D21),IF($E21=1,3,IF($E21&gt;0,2,1)),"")</x:f>
      </x:c>
      <x:c r="AP21" s="23" t="str">
        <x:f>IF(AND($H21="OK",$D$5="OK",AP$9&gt;=$C21,AP$9&lt;=$D21),IF($E21=1,3,IF($E21&gt;0,2,1)),"")</x:f>
      </x:c>
      <x:c r="AQ21" s="23" t="str">
        <x:f>IF(AND($H21="OK",$D$5="OK",AQ$9&gt;=$C21,AQ$9&lt;=$D21),IF($E21=1,3,IF($E21&gt;0,2,1)),"")</x:f>
      </x:c>
      <x:c r="AR21" s="23" t="str">
        <x:f>IF(AND($H21="OK",$D$5="OK",AR$9&gt;=$C21,AR$9&lt;=$D21),IF($E21=1,3,IF($E21&gt;0,2,1)),"")</x:f>
      </x:c>
      <x:c r="AS21" s="23" t="str">
        <x:f>IF(AND($H21="OK",$D$5="OK",AS$9&gt;=$C21,AS$9&lt;=$D21),IF($E21=1,3,IF($E21&gt;0,2,1)),"")</x:f>
      </x:c>
      <x:c r="AT21" s="23" t="str">
        <x:f>IF(AND($H21="OK",$D$5="OK",AT$9&gt;=$C21,AT$9&lt;=$D21),IF($E21=1,3,IF($E21&gt;0,2,1)),"")</x:f>
      </x:c>
      <x:c r="AU21" s="23" t="str">
        <x:f>IF(AND($H21="OK",$D$5="OK",AU$9&gt;=$C21,AU$9&lt;=$D21),IF($E21=1,3,IF($E21&gt;0,2,1)),"")</x:f>
      </x:c>
      <x:c r="AV21" s="23" t="str">
        <x:f>IF(AND($H21="OK",$D$5="OK",AV$9&gt;=$C21,AV$9&lt;=$D21),IF($E21=1,3,IF($E21&gt;0,2,1)),"")</x:f>
      </x:c>
      <x:c r="AW21" s="23" t="str">
        <x:f>IF(AND($H21="OK",$D$5="OK",AW$9&gt;=$C21,AW$9&lt;=$D21),IF($E21=1,3,IF($E21&gt;0,2,1)),"")</x:f>
      </x:c>
      <x:c r="AX21" s="23" t="str">
        <x:f>IF(AND($H21="OK",$D$5="OK",AX$9&gt;=$C21,AX$9&lt;=$D21),IF($E21=1,3,IF($E21&gt;0,2,1)),"")</x:f>
      </x:c>
    </x:row>
    <x:row r="22" ht="30" customHeight="1">
      <x:c r="A22" s="8"/>
      <x:c r="B22" s="8"/>
      <x:c r="C22" s="11"/>
      <x:c r="D22" s="11"/>
      <x:c r="E22" s="12"/>
      <x:c r="F22" s="13" t="str">
        <x:f>IF(H22="OK",D22-C22+1,"")</x:f>
      </x:c>
      <x:c r="G22" s="10" t="str">
        <x:f>IF(H22="","",IF(H22&lt;&gt;"OK","Revisar datos",IF($D$5&lt;&gt;"OK","Revisar ajustes",IF(E22=1,"Terminada",IF(D22&lt;$B$5,"Atrasada",IF(E22&gt;0,"En curso","Pendiente"))))))</x:f>
      </x:c>
      <x:c r="H22" s="10" t="str">
        <x:f>IF(COUNTA(A22:E22)=0,"",IF(A22="","Falta actividad",IF(B22="","Falta responsable",IF(OR(C22="",D22=""),"Faltan fechas",IF(OR(NOT(ISNUMBER(C22)),NOT(ISNUMBER(D22))),"Fechas no válidas",IF(OR(C22&lt;DATE(2000,1,1),D22&gt;DATE(2099,12,31),C22&lt;&gt;INT(C22),D22&lt;&gt;INT(D22)),"Fechas no válidas",IF(D22&lt;C22,"Fin anterior al inicio",IF(OR(ISBLANK(E22),NOT(ISNUMBER(E22))),"Falta avance válido",IF(OR(E22&lt;0,E22&gt;1),"Avance fuera de rango","OK")))))))))</x:f>
      </x:c>
      <x:c r="I22" s="23" t="str">
        <x:f>IF(AND($H22="OK",$D$5="OK",I$9&gt;=$C22,I$9&lt;=$D22),IF($E22=1,3,IF($E22&gt;0,2,1)),"")</x:f>
      </x:c>
      <x:c r="J22" s="23" t="str">
        <x:f>IF(AND($H22="OK",$D$5="OK",J$9&gt;=$C22,J$9&lt;=$D22),IF($E22=1,3,IF($E22&gt;0,2,1)),"")</x:f>
      </x:c>
      <x:c r="K22" s="23" t="str">
        <x:f>IF(AND($H22="OK",$D$5="OK",K$9&gt;=$C22,K$9&lt;=$D22),IF($E22=1,3,IF($E22&gt;0,2,1)),"")</x:f>
      </x:c>
      <x:c r="L22" s="23" t="str">
        <x:f>IF(AND($H22="OK",$D$5="OK",L$9&gt;=$C22,L$9&lt;=$D22),IF($E22=1,3,IF($E22&gt;0,2,1)),"")</x:f>
      </x:c>
      <x:c r="M22" s="23" t="str">
        <x:f>IF(AND($H22="OK",$D$5="OK",M$9&gt;=$C22,M$9&lt;=$D22),IF($E22=1,3,IF($E22&gt;0,2,1)),"")</x:f>
      </x:c>
      <x:c r="N22" s="23" t="str">
        <x:f>IF(AND($H22="OK",$D$5="OK",N$9&gt;=$C22,N$9&lt;=$D22),IF($E22=1,3,IF($E22&gt;0,2,1)),"")</x:f>
      </x:c>
      <x:c r="O22" s="23" t="str">
        <x:f>IF(AND($H22="OK",$D$5="OK",O$9&gt;=$C22,O$9&lt;=$D22),IF($E22=1,3,IF($E22&gt;0,2,1)),"")</x:f>
      </x:c>
      <x:c r="P22" s="23" t="str">
        <x:f>IF(AND($H22="OK",$D$5="OK",P$9&gt;=$C22,P$9&lt;=$D22),IF($E22=1,3,IF($E22&gt;0,2,1)),"")</x:f>
      </x:c>
      <x:c r="Q22" s="23" t="str">
        <x:f>IF(AND($H22="OK",$D$5="OK",Q$9&gt;=$C22,Q$9&lt;=$D22),IF($E22=1,3,IF($E22&gt;0,2,1)),"")</x:f>
      </x:c>
      <x:c r="R22" s="23" t="str">
        <x:f>IF(AND($H22="OK",$D$5="OK",R$9&gt;=$C22,R$9&lt;=$D22),IF($E22=1,3,IF($E22&gt;0,2,1)),"")</x:f>
      </x:c>
      <x:c r="S22" s="23" t="str">
        <x:f>IF(AND($H22="OK",$D$5="OK",S$9&gt;=$C22,S$9&lt;=$D22),IF($E22=1,3,IF($E22&gt;0,2,1)),"")</x:f>
      </x:c>
      <x:c r="T22" s="23" t="str">
        <x:f>IF(AND($H22="OK",$D$5="OK",T$9&gt;=$C22,T$9&lt;=$D22),IF($E22=1,3,IF($E22&gt;0,2,1)),"")</x:f>
      </x:c>
      <x:c r="U22" s="23" t="str">
        <x:f>IF(AND($H22="OK",$D$5="OK",U$9&gt;=$C22,U$9&lt;=$D22),IF($E22=1,3,IF($E22&gt;0,2,1)),"")</x:f>
      </x:c>
      <x:c r="V22" s="23" t="str">
        <x:f>IF(AND($H22="OK",$D$5="OK",V$9&gt;=$C22,V$9&lt;=$D22),IF($E22=1,3,IF($E22&gt;0,2,1)),"")</x:f>
      </x:c>
      <x:c r="W22" s="23" t="str">
        <x:f>IF(AND($H22="OK",$D$5="OK",W$9&gt;=$C22,W$9&lt;=$D22),IF($E22=1,3,IF($E22&gt;0,2,1)),"")</x:f>
      </x:c>
      <x:c r="X22" s="23" t="str">
        <x:f>IF(AND($H22="OK",$D$5="OK",X$9&gt;=$C22,X$9&lt;=$D22),IF($E22=1,3,IF($E22&gt;0,2,1)),"")</x:f>
      </x:c>
      <x:c r="Y22" s="23" t="str">
        <x:f>IF(AND($H22="OK",$D$5="OK",Y$9&gt;=$C22,Y$9&lt;=$D22),IF($E22=1,3,IF($E22&gt;0,2,1)),"")</x:f>
      </x:c>
      <x:c r="Z22" s="23" t="str">
        <x:f>IF(AND($H22="OK",$D$5="OK",Z$9&gt;=$C22,Z$9&lt;=$D22),IF($E22=1,3,IF($E22&gt;0,2,1)),"")</x:f>
      </x:c>
      <x:c r="AA22" s="23" t="str">
        <x:f>IF(AND($H22="OK",$D$5="OK",AA$9&gt;=$C22,AA$9&lt;=$D22),IF($E22=1,3,IF($E22&gt;0,2,1)),"")</x:f>
      </x:c>
      <x:c r="AB22" s="23" t="str">
        <x:f>IF(AND($H22="OK",$D$5="OK",AB$9&gt;=$C22,AB$9&lt;=$D22),IF($E22=1,3,IF($E22&gt;0,2,1)),"")</x:f>
      </x:c>
      <x:c r="AC22" s="23" t="str">
        <x:f>IF(AND($H22="OK",$D$5="OK",AC$9&gt;=$C22,AC$9&lt;=$D22),IF($E22=1,3,IF($E22&gt;0,2,1)),"")</x:f>
      </x:c>
      <x:c r="AD22" s="23" t="str">
        <x:f>IF(AND($H22="OK",$D$5="OK",AD$9&gt;=$C22,AD$9&lt;=$D22),IF($E22=1,3,IF($E22&gt;0,2,1)),"")</x:f>
      </x:c>
      <x:c r="AE22" s="23" t="str">
        <x:f>IF(AND($H22="OK",$D$5="OK",AE$9&gt;=$C22,AE$9&lt;=$D22),IF($E22=1,3,IF($E22&gt;0,2,1)),"")</x:f>
      </x:c>
      <x:c r="AF22" s="23" t="str">
        <x:f>IF(AND($H22="OK",$D$5="OK",AF$9&gt;=$C22,AF$9&lt;=$D22),IF($E22=1,3,IF($E22&gt;0,2,1)),"")</x:f>
      </x:c>
      <x:c r="AG22" s="23" t="str">
        <x:f>IF(AND($H22="OK",$D$5="OK",AG$9&gt;=$C22,AG$9&lt;=$D22),IF($E22=1,3,IF($E22&gt;0,2,1)),"")</x:f>
      </x:c>
      <x:c r="AH22" s="23" t="str">
        <x:f>IF(AND($H22="OK",$D$5="OK",AH$9&gt;=$C22,AH$9&lt;=$D22),IF($E22=1,3,IF($E22&gt;0,2,1)),"")</x:f>
      </x:c>
      <x:c r="AI22" s="23" t="str">
        <x:f>IF(AND($H22="OK",$D$5="OK",AI$9&gt;=$C22,AI$9&lt;=$D22),IF($E22=1,3,IF($E22&gt;0,2,1)),"")</x:f>
      </x:c>
      <x:c r="AJ22" s="23" t="str">
        <x:f>IF(AND($H22="OK",$D$5="OK",AJ$9&gt;=$C22,AJ$9&lt;=$D22),IF($E22=1,3,IF($E22&gt;0,2,1)),"")</x:f>
      </x:c>
      <x:c r="AK22" s="23" t="str">
        <x:f>IF(AND($H22="OK",$D$5="OK",AK$9&gt;=$C22,AK$9&lt;=$D22),IF($E22=1,3,IF($E22&gt;0,2,1)),"")</x:f>
      </x:c>
      <x:c r="AL22" s="23" t="str">
        <x:f>IF(AND($H22="OK",$D$5="OK",AL$9&gt;=$C22,AL$9&lt;=$D22),IF($E22=1,3,IF($E22&gt;0,2,1)),"")</x:f>
      </x:c>
      <x:c r="AM22" s="23" t="str">
        <x:f>IF(AND($H22="OK",$D$5="OK",AM$9&gt;=$C22,AM$9&lt;=$D22),IF($E22=1,3,IF($E22&gt;0,2,1)),"")</x:f>
      </x:c>
      <x:c r="AN22" s="23" t="str">
        <x:f>IF(AND($H22="OK",$D$5="OK",AN$9&gt;=$C22,AN$9&lt;=$D22),IF($E22=1,3,IF($E22&gt;0,2,1)),"")</x:f>
      </x:c>
      <x:c r="AO22" s="23" t="str">
        <x:f>IF(AND($H22="OK",$D$5="OK",AO$9&gt;=$C22,AO$9&lt;=$D22),IF($E22=1,3,IF($E22&gt;0,2,1)),"")</x:f>
      </x:c>
      <x:c r="AP22" s="23" t="str">
        <x:f>IF(AND($H22="OK",$D$5="OK",AP$9&gt;=$C22,AP$9&lt;=$D22),IF($E22=1,3,IF($E22&gt;0,2,1)),"")</x:f>
      </x:c>
      <x:c r="AQ22" s="23" t="str">
        <x:f>IF(AND($H22="OK",$D$5="OK",AQ$9&gt;=$C22,AQ$9&lt;=$D22),IF($E22=1,3,IF($E22&gt;0,2,1)),"")</x:f>
      </x:c>
      <x:c r="AR22" s="23" t="str">
        <x:f>IF(AND($H22="OK",$D$5="OK",AR$9&gt;=$C22,AR$9&lt;=$D22),IF($E22=1,3,IF($E22&gt;0,2,1)),"")</x:f>
      </x:c>
      <x:c r="AS22" s="23" t="str">
        <x:f>IF(AND($H22="OK",$D$5="OK",AS$9&gt;=$C22,AS$9&lt;=$D22),IF($E22=1,3,IF($E22&gt;0,2,1)),"")</x:f>
      </x:c>
      <x:c r="AT22" s="23" t="str">
        <x:f>IF(AND($H22="OK",$D$5="OK",AT$9&gt;=$C22,AT$9&lt;=$D22),IF($E22=1,3,IF($E22&gt;0,2,1)),"")</x:f>
      </x:c>
      <x:c r="AU22" s="23" t="str">
        <x:f>IF(AND($H22="OK",$D$5="OK",AU$9&gt;=$C22,AU$9&lt;=$D22),IF($E22=1,3,IF($E22&gt;0,2,1)),"")</x:f>
      </x:c>
      <x:c r="AV22" s="23" t="str">
        <x:f>IF(AND($H22="OK",$D$5="OK",AV$9&gt;=$C22,AV$9&lt;=$D22),IF($E22=1,3,IF($E22&gt;0,2,1)),"")</x:f>
      </x:c>
      <x:c r="AW22" s="23" t="str">
        <x:f>IF(AND($H22="OK",$D$5="OK",AW$9&gt;=$C22,AW$9&lt;=$D22),IF($E22=1,3,IF($E22&gt;0,2,1)),"")</x:f>
      </x:c>
      <x:c r="AX22" s="23" t="str">
        <x:f>IF(AND($H22="OK",$D$5="OK",AX$9&gt;=$C22,AX$9&lt;=$D22),IF($E22=1,3,IF($E22&gt;0,2,1)),"")</x:f>
      </x:c>
    </x:row>
    <x:row r="23" ht="30" customHeight="1">
      <x:c r="A23" s="8"/>
      <x:c r="B23" s="8"/>
      <x:c r="C23" s="11"/>
      <x:c r="D23" s="11"/>
      <x:c r="E23" s="12"/>
      <x:c r="F23" s="13" t="str">
        <x:f>IF(H23="OK",D23-C23+1,"")</x:f>
      </x:c>
      <x:c r="G23" s="10" t="str">
        <x:f>IF(H23="","",IF(H23&lt;&gt;"OK","Revisar datos",IF($D$5&lt;&gt;"OK","Revisar ajustes",IF(E23=1,"Terminada",IF(D23&lt;$B$5,"Atrasada",IF(E23&gt;0,"En curso","Pendiente"))))))</x:f>
      </x:c>
      <x:c r="H23" s="10" t="str">
        <x:f>IF(COUNTA(A23:E23)=0,"",IF(A23="","Falta actividad",IF(B23="","Falta responsable",IF(OR(C23="",D23=""),"Faltan fechas",IF(OR(NOT(ISNUMBER(C23)),NOT(ISNUMBER(D23))),"Fechas no válidas",IF(OR(C23&lt;DATE(2000,1,1),D23&gt;DATE(2099,12,31),C23&lt;&gt;INT(C23),D23&lt;&gt;INT(D23)),"Fechas no válidas",IF(D23&lt;C23,"Fin anterior al inicio",IF(OR(ISBLANK(E23),NOT(ISNUMBER(E23))),"Falta avance válido",IF(OR(E23&lt;0,E23&gt;1),"Avance fuera de rango","OK")))))))))</x:f>
      </x:c>
      <x:c r="I23" s="23" t="str">
        <x:f>IF(AND($H23="OK",$D$5="OK",I$9&gt;=$C23,I$9&lt;=$D23),IF($E23=1,3,IF($E23&gt;0,2,1)),"")</x:f>
      </x:c>
      <x:c r="J23" s="23" t="str">
        <x:f>IF(AND($H23="OK",$D$5="OK",J$9&gt;=$C23,J$9&lt;=$D23),IF($E23=1,3,IF($E23&gt;0,2,1)),"")</x:f>
      </x:c>
      <x:c r="K23" s="23" t="str">
        <x:f>IF(AND($H23="OK",$D$5="OK",K$9&gt;=$C23,K$9&lt;=$D23),IF($E23=1,3,IF($E23&gt;0,2,1)),"")</x:f>
      </x:c>
      <x:c r="L23" s="23" t="str">
        <x:f>IF(AND($H23="OK",$D$5="OK",L$9&gt;=$C23,L$9&lt;=$D23),IF($E23=1,3,IF($E23&gt;0,2,1)),"")</x:f>
      </x:c>
      <x:c r="M23" s="23" t="str">
        <x:f>IF(AND($H23="OK",$D$5="OK",M$9&gt;=$C23,M$9&lt;=$D23),IF($E23=1,3,IF($E23&gt;0,2,1)),"")</x:f>
      </x:c>
      <x:c r="N23" s="23" t="str">
        <x:f>IF(AND($H23="OK",$D$5="OK",N$9&gt;=$C23,N$9&lt;=$D23),IF($E23=1,3,IF($E23&gt;0,2,1)),"")</x:f>
      </x:c>
      <x:c r="O23" s="23" t="str">
        <x:f>IF(AND($H23="OK",$D$5="OK",O$9&gt;=$C23,O$9&lt;=$D23),IF($E23=1,3,IF($E23&gt;0,2,1)),"")</x:f>
      </x:c>
      <x:c r="P23" s="23" t="str">
        <x:f>IF(AND($H23="OK",$D$5="OK",P$9&gt;=$C23,P$9&lt;=$D23),IF($E23=1,3,IF($E23&gt;0,2,1)),"")</x:f>
      </x:c>
      <x:c r="Q23" s="23" t="str">
        <x:f>IF(AND($H23="OK",$D$5="OK",Q$9&gt;=$C23,Q$9&lt;=$D23),IF($E23=1,3,IF($E23&gt;0,2,1)),"")</x:f>
      </x:c>
      <x:c r="R23" s="23" t="str">
        <x:f>IF(AND($H23="OK",$D$5="OK",R$9&gt;=$C23,R$9&lt;=$D23),IF($E23=1,3,IF($E23&gt;0,2,1)),"")</x:f>
      </x:c>
      <x:c r="S23" s="23" t="str">
        <x:f>IF(AND($H23="OK",$D$5="OK",S$9&gt;=$C23,S$9&lt;=$D23),IF($E23=1,3,IF($E23&gt;0,2,1)),"")</x:f>
      </x:c>
      <x:c r="T23" s="23" t="str">
        <x:f>IF(AND($H23="OK",$D$5="OK",T$9&gt;=$C23,T$9&lt;=$D23),IF($E23=1,3,IF($E23&gt;0,2,1)),"")</x:f>
      </x:c>
      <x:c r="U23" s="23" t="str">
        <x:f>IF(AND($H23="OK",$D$5="OK",U$9&gt;=$C23,U$9&lt;=$D23),IF($E23=1,3,IF($E23&gt;0,2,1)),"")</x:f>
      </x:c>
      <x:c r="V23" s="23" t="str">
        <x:f>IF(AND($H23="OK",$D$5="OK",V$9&gt;=$C23,V$9&lt;=$D23),IF($E23=1,3,IF($E23&gt;0,2,1)),"")</x:f>
      </x:c>
      <x:c r="W23" s="23" t="str">
        <x:f>IF(AND($H23="OK",$D$5="OK",W$9&gt;=$C23,W$9&lt;=$D23),IF($E23=1,3,IF($E23&gt;0,2,1)),"")</x:f>
      </x:c>
      <x:c r="X23" s="23" t="str">
        <x:f>IF(AND($H23="OK",$D$5="OK",X$9&gt;=$C23,X$9&lt;=$D23),IF($E23=1,3,IF($E23&gt;0,2,1)),"")</x:f>
      </x:c>
      <x:c r="Y23" s="23" t="str">
        <x:f>IF(AND($H23="OK",$D$5="OK",Y$9&gt;=$C23,Y$9&lt;=$D23),IF($E23=1,3,IF($E23&gt;0,2,1)),"")</x:f>
      </x:c>
      <x:c r="Z23" s="23" t="str">
        <x:f>IF(AND($H23="OK",$D$5="OK",Z$9&gt;=$C23,Z$9&lt;=$D23),IF($E23=1,3,IF($E23&gt;0,2,1)),"")</x:f>
      </x:c>
      <x:c r="AA23" s="23" t="str">
        <x:f>IF(AND($H23="OK",$D$5="OK",AA$9&gt;=$C23,AA$9&lt;=$D23),IF($E23=1,3,IF($E23&gt;0,2,1)),"")</x:f>
      </x:c>
      <x:c r="AB23" s="23" t="str">
        <x:f>IF(AND($H23="OK",$D$5="OK",AB$9&gt;=$C23,AB$9&lt;=$D23),IF($E23=1,3,IF($E23&gt;0,2,1)),"")</x:f>
      </x:c>
      <x:c r="AC23" s="23" t="str">
        <x:f>IF(AND($H23="OK",$D$5="OK",AC$9&gt;=$C23,AC$9&lt;=$D23),IF($E23=1,3,IF($E23&gt;0,2,1)),"")</x:f>
      </x:c>
      <x:c r="AD23" s="23" t="str">
        <x:f>IF(AND($H23="OK",$D$5="OK",AD$9&gt;=$C23,AD$9&lt;=$D23),IF($E23=1,3,IF($E23&gt;0,2,1)),"")</x:f>
      </x:c>
      <x:c r="AE23" s="23" t="str">
        <x:f>IF(AND($H23="OK",$D$5="OK",AE$9&gt;=$C23,AE$9&lt;=$D23),IF($E23=1,3,IF($E23&gt;0,2,1)),"")</x:f>
      </x:c>
      <x:c r="AF23" s="23" t="str">
        <x:f>IF(AND($H23="OK",$D$5="OK",AF$9&gt;=$C23,AF$9&lt;=$D23),IF($E23=1,3,IF($E23&gt;0,2,1)),"")</x:f>
      </x:c>
      <x:c r="AG23" s="23" t="str">
        <x:f>IF(AND($H23="OK",$D$5="OK",AG$9&gt;=$C23,AG$9&lt;=$D23),IF($E23=1,3,IF($E23&gt;0,2,1)),"")</x:f>
      </x:c>
      <x:c r="AH23" s="23" t="str">
        <x:f>IF(AND($H23="OK",$D$5="OK",AH$9&gt;=$C23,AH$9&lt;=$D23),IF($E23=1,3,IF($E23&gt;0,2,1)),"")</x:f>
      </x:c>
      <x:c r="AI23" s="23" t="str">
        <x:f>IF(AND($H23="OK",$D$5="OK",AI$9&gt;=$C23,AI$9&lt;=$D23),IF($E23=1,3,IF($E23&gt;0,2,1)),"")</x:f>
      </x:c>
      <x:c r="AJ23" s="23" t="str">
        <x:f>IF(AND($H23="OK",$D$5="OK",AJ$9&gt;=$C23,AJ$9&lt;=$D23),IF($E23=1,3,IF($E23&gt;0,2,1)),"")</x:f>
      </x:c>
      <x:c r="AK23" s="23" t="str">
        <x:f>IF(AND($H23="OK",$D$5="OK",AK$9&gt;=$C23,AK$9&lt;=$D23),IF($E23=1,3,IF($E23&gt;0,2,1)),"")</x:f>
      </x:c>
      <x:c r="AL23" s="23" t="str">
        <x:f>IF(AND($H23="OK",$D$5="OK",AL$9&gt;=$C23,AL$9&lt;=$D23),IF($E23=1,3,IF($E23&gt;0,2,1)),"")</x:f>
      </x:c>
      <x:c r="AM23" s="23" t="str">
        <x:f>IF(AND($H23="OK",$D$5="OK",AM$9&gt;=$C23,AM$9&lt;=$D23),IF($E23=1,3,IF($E23&gt;0,2,1)),"")</x:f>
      </x:c>
      <x:c r="AN23" s="23" t="str">
        <x:f>IF(AND($H23="OK",$D$5="OK",AN$9&gt;=$C23,AN$9&lt;=$D23),IF($E23=1,3,IF($E23&gt;0,2,1)),"")</x:f>
      </x:c>
      <x:c r="AO23" s="23" t="str">
        <x:f>IF(AND($H23="OK",$D$5="OK",AO$9&gt;=$C23,AO$9&lt;=$D23),IF($E23=1,3,IF($E23&gt;0,2,1)),"")</x:f>
      </x:c>
      <x:c r="AP23" s="23" t="str">
        <x:f>IF(AND($H23="OK",$D$5="OK",AP$9&gt;=$C23,AP$9&lt;=$D23),IF($E23=1,3,IF($E23&gt;0,2,1)),"")</x:f>
      </x:c>
      <x:c r="AQ23" s="23" t="str">
        <x:f>IF(AND($H23="OK",$D$5="OK",AQ$9&gt;=$C23,AQ$9&lt;=$D23),IF($E23=1,3,IF($E23&gt;0,2,1)),"")</x:f>
      </x:c>
      <x:c r="AR23" s="23" t="str">
        <x:f>IF(AND($H23="OK",$D$5="OK",AR$9&gt;=$C23,AR$9&lt;=$D23),IF($E23=1,3,IF($E23&gt;0,2,1)),"")</x:f>
      </x:c>
      <x:c r="AS23" s="23" t="str">
        <x:f>IF(AND($H23="OK",$D$5="OK",AS$9&gt;=$C23,AS$9&lt;=$D23),IF($E23=1,3,IF($E23&gt;0,2,1)),"")</x:f>
      </x:c>
      <x:c r="AT23" s="23" t="str">
        <x:f>IF(AND($H23="OK",$D$5="OK",AT$9&gt;=$C23,AT$9&lt;=$D23),IF($E23=1,3,IF($E23&gt;0,2,1)),"")</x:f>
      </x:c>
      <x:c r="AU23" s="23" t="str">
        <x:f>IF(AND($H23="OK",$D$5="OK",AU$9&gt;=$C23,AU$9&lt;=$D23),IF($E23=1,3,IF($E23&gt;0,2,1)),"")</x:f>
      </x:c>
      <x:c r="AV23" s="23" t="str">
        <x:f>IF(AND($H23="OK",$D$5="OK",AV$9&gt;=$C23,AV$9&lt;=$D23),IF($E23=1,3,IF($E23&gt;0,2,1)),"")</x:f>
      </x:c>
      <x:c r="AW23" s="23" t="str">
        <x:f>IF(AND($H23="OK",$D$5="OK",AW$9&gt;=$C23,AW$9&lt;=$D23),IF($E23=1,3,IF($E23&gt;0,2,1)),"")</x:f>
      </x:c>
      <x:c r="AX23" s="23" t="str">
        <x:f>IF(AND($H23="OK",$D$5="OK",AX$9&gt;=$C23,AX$9&lt;=$D23),IF($E23=1,3,IF($E23&gt;0,2,1)),"")</x:f>
      </x:c>
    </x:row>
    <x:row r="24" ht="30" customHeight="1">
      <x:c r="A24" s="8"/>
      <x:c r="B24" s="8"/>
      <x:c r="C24" s="11"/>
      <x:c r="D24" s="11"/>
      <x:c r="E24" s="12"/>
      <x:c r="F24" s="13" t="str">
        <x:f>IF(H24="OK",D24-C24+1,"")</x:f>
      </x:c>
      <x:c r="G24" s="10" t="str">
        <x:f>IF(H24="","",IF(H24&lt;&gt;"OK","Revisar datos",IF($D$5&lt;&gt;"OK","Revisar ajustes",IF(E24=1,"Terminada",IF(D24&lt;$B$5,"Atrasada",IF(E24&gt;0,"En curso","Pendiente"))))))</x:f>
      </x:c>
      <x:c r="H24" s="10" t="str">
        <x:f>IF(COUNTA(A24:E24)=0,"",IF(A24="","Falta actividad",IF(B24="","Falta responsable",IF(OR(C24="",D24=""),"Faltan fechas",IF(OR(NOT(ISNUMBER(C24)),NOT(ISNUMBER(D24))),"Fechas no válidas",IF(OR(C24&lt;DATE(2000,1,1),D24&gt;DATE(2099,12,31),C24&lt;&gt;INT(C24),D24&lt;&gt;INT(D24)),"Fechas no válidas",IF(D24&lt;C24,"Fin anterior al inicio",IF(OR(ISBLANK(E24),NOT(ISNUMBER(E24))),"Falta avance válido",IF(OR(E24&lt;0,E24&gt;1),"Avance fuera de rango","OK")))))))))</x:f>
      </x:c>
      <x:c r="I24" s="23" t="str">
        <x:f>IF(AND($H24="OK",$D$5="OK",I$9&gt;=$C24,I$9&lt;=$D24),IF($E24=1,3,IF($E24&gt;0,2,1)),"")</x:f>
      </x:c>
      <x:c r="J24" s="23" t="str">
        <x:f>IF(AND($H24="OK",$D$5="OK",J$9&gt;=$C24,J$9&lt;=$D24),IF($E24=1,3,IF($E24&gt;0,2,1)),"")</x:f>
      </x:c>
      <x:c r="K24" s="23" t="str">
        <x:f>IF(AND($H24="OK",$D$5="OK",K$9&gt;=$C24,K$9&lt;=$D24),IF($E24=1,3,IF($E24&gt;0,2,1)),"")</x:f>
      </x:c>
      <x:c r="L24" s="23" t="str">
        <x:f>IF(AND($H24="OK",$D$5="OK",L$9&gt;=$C24,L$9&lt;=$D24),IF($E24=1,3,IF($E24&gt;0,2,1)),"")</x:f>
      </x:c>
      <x:c r="M24" s="23" t="str">
        <x:f>IF(AND($H24="OK",$D$5="OK",M$9&gt;=$C24,M$9&lt;=$D24),IF($E24=1,3,IF($E24&gt;0,2,1)),"")</x:f>
      </x:c>
      <x:c r="N24" s="23" t="str">
        <x:f>IF(AND($H24="OK",$D$5="OK",N$9&gt;=$C24,N$9&lt;=$D24),IF($E24=1,3,IF($E24&gt;0,2,1)),"")</x:f>
      </x:c>
      <x:c r="O24" s="23" t="str">
        <x:f>IF(AND($H24="OK",$D$5="OK",O$9&gt;=$C24,O$9&lt;=$D24),IF($E24=1,3,IF($E24&gt;0,2,1)),"")</x:f>
      </x:c>
      <x:c r="P24" s="23" t="str">
        <x:f>IF(AND($H24="OK",$D$5="OK",P$9&gt;=$C24,P$9&lt;=$D24),IF($E24=1,3,IF($E24&gt;0,2,1)),"")</x:f>
      </x:c>
      <x:c r="Q24" s="23" t="str">
        <x:f>IF(AND($H24="OK",$D$5="OK",Q$9&gt;=$C24,Q$9&lt;=$D24),IF($E24=1,3,IF($E24&gt;0,2,1)),"")</x:f>
      </x:c>
      <x:c r="R24" s="23" t="str">
        <x:f>IF(AND($H24="OK",$D$5="OK",R$9&gt;=$C24,R$9&lt;=$D24),IF($E24=1,3,IF($E24&gt;0,2,1)),"")</x:f>
      </x:c>
      <x:c r="S24" s="23" t="str">
        <x:f>IF(AND($H24="OK",$D$5="OK",S$9&gt;=$C24,S$9&lt;=$D24),IF($E24=1,3,IF($E24&gt;0,2,1)),"")</x:f>
      </x:c>
      <x:c r="T24" s="23" t="str">
        <x:f>IF(AND($H24="OK",$D$5="OK",T$9&gt;=$C24,T$9&lt;=$D24),IF($E24=1,3,IF($E24&gt;0,2,1)),"")</x:f>
      </x:c>
      <x:c r="U24" s="23" t="str">
        <x:f>IF(AND($H24="OK",$D$5="OK",U$9&gt;=$C24,U$9&lt;=$D24),IF($E24=1,3,IF($E24&gt;0,2,1)),"")</x:f>
      </x:c>
      <x:c r="V24" s="23" t="str">
        <x:f>IF(AND($H24="OK",$D$5="OK",V$9&gt;=$C24,V$9&lt;=$D24),IF($E24=1,3,IF($E24&gt;0,2,1)),"")</x:f>
      </x:c>
      <x:c r="W24" s="23" t="str">
        <x:f>IF(AND($H24="OK",$D$5="OK",W$9&gt;=$C24,W$9&lt;=$D24),IF($E24=1,3,IF($E24&gt;0,2,1)),"")</x:f>
      </x:c>
      <x:c r="X24" s="23" t="str">
        <x:f>IF(AND($H24="OK",$D$5="OK",X$9&gt;=$C24,X$9&lt;=$D24),IF($E24=1,3,IF($E24&gt;0,2,1)),"")</x:f>
      </x:c>
      <x:c r="Y24" s="23" t="str">
        <x:f>IF(AND($H24="OK",$D$5="OK",Y$9&gt;=$C24,Y$9&lt;=$D24),IF($E24=1,3,IF($E24&gt;0,2,1)),"")</x:f>
      </x:c>
      <x:c r="Z24" s="23" t="str">
        <x:f>IF(AND($H24="OK",$D$5="OK",Z$9&gt;=$C24,Z$9&lt;=$D24),IF($E24=1,3,IF($E24&gt;0,2,1)),"")</x:f>
      </x:c>
      <x:c r="AA24" s="23" t="str">
        <x:f>IF(AND($H24="OK",$D$5="OK",AA$9&gt;=$C24,AA$9&lt;=$D24),IF($E24=1,3,IF($E24&gt;0,2,1)),"")</x:f>
      </x:c>
      <x:c r="AB24" s="23" t="str">
        <x:f>IF(AND($H24="OK",$D$5="OK",AB$9&gt;=$C24,AB$9&lt;=$D24),IF($E24=1,3,IF($E24&gt;0,2,1)),"")</x:f>
      </x:c>
      <x:c r="AC24" s="23" t="str">
        <x:f>IF(AND($H24="OK",$D$5="OK",AC$9&gt;=$C24,AC$9&lt;=$D24),IF($E24=1,3,IF($E24&gt;0,2,1)),"")</x:f>
      </x:c>
      <x:c r="AD24" s="23" t="str">
        <x:f>IF(AND($H24="OK",$D$5="OK",AD$9&gt;=$C24,AD$9&lt;=$D24),IF($E24=1,3,IF($E24&gt;0,2,1)),"")</x:f>
      </x:c>
      <x:c r="AE24" s="23" t="str">
        <x:f>IF(AND($H24="OK",$D$5="OK",AE$9&gt;=$C24,AE$9&lt;=$D24),IF($E24=1,3,IF($E24&gt;0,2,1)),"")</x:f>
      </x:c>
      <x:c r="AF24" s="23" t="str">
        <x:f>IF(AND($H24="OK",$D$5="OK",AF$9&gt;=$C24,AF$9&lt;=$D24),IF($E24=1,3,IF($E24&gt;0,2,1)),"")</x:f>
      </x:c>
      <x:c r="AG24" s="23" t="str">
        <x:f>IF(AND($H24="OK",$D$5="OK",AG$9&gt;=$C24,AG$9&lt;=$D24),IF($E24=1,3,IF($E24&gt;0,2,1)),"")</x:f>
      </x:c>
      <x:c r="AH24" s="23" t="str">
        <x:f>IF(AND($H24="OK",$D$5="OK",AH$9&gt;=$C24,AH$9&lt;=$D24),IF($E24=1,3,IF($E24&gt;0,2,1)),"")</x:f>
      </x:c>
      <x:c r="AI24" s="23" t="str">
        <x:f>IF(AND($H24="OK",$D$5="OK",AI$9&gt;=$C24,AI$9&lt;=$D24),IF($E24=1,3,IF($E24&gt;0,2,1)),"")</x:f>
      </x:c>
      <x:c r="AJ24" s="23" t="str">
        <x:f>IF(AND($H24="OK",$D$5="OK",AJ$9&gt;=$C24,AJ$9&lt;=$D24),IF($E24=1,3,IF($E24&gt;0,2,1)),"")</x:f>
      </x:c>
      <x:c r="AK24" s="23" t="str">
        <x:f>IF(AND($H24="OK",$D$5="OK",AK$9&gt;=$C24,AK$9&lt;=$D24),IF($E24=1,3,IF($E24&gt;0,2,1)),"")</x:f>
      </x:c>
      <x:c r="AL24" s="23" t="str">
        <x:f>IF(AND($H24="OK",$D$5="OK",AL$9&gt;=$C24,AL$9&lt;=$D24),IF($E24=1,3,IF($E24&gt;0,2,1)),"")</x:f>
      </x:c>
      <x:c r="AM24" s="23" t="str">
        <x:f>IF(AND($H24="OK",$D$5="OK",AM$9&gt;=$C24,AM$9&lt;=$D24),IF($E24=1,3,IF($E24&gt;0,2,1)),"")</x:f>
      </x:c>
      <x:c r="AN24" s="23" t="str">
        <x:f>IF(AND($H24="OK",$D$5="OK",AN$9&gt;=$C24,AN$9&lt;=$D24),IF($E24=1,3,IF($E24&gt;0,2,1)),"")</x:f>
      </x:c>
      <x:c r="AO24" s="23" t="str">
        <x:f>IF(AND($H24="OK",$D$5="OK",AO$9&gt;=$C24,AO$9&lt;=$D24),IF($E24=1,3,IF($E24&gt;0,2,1)),"")</x:f>
      </x:c>
      <x:c r="AP24" s="23" t="str">
        <x:f>IF(AND($H24="OK",$D$5="OK",AP$9&gt;=$C24,AP$9&lt;=$D24),IF($E24=1,3,IF($E24&gt;0,2,1)),"")</x:f>
      </x:c>
      <x:c r="AQ24" s="23" t="str">
        <x:f>IF(AND($H24="OK",$D$5="OK",AQ$9&gt;=$C24,AQ$9&lt;=$D24),IF($E24=1,3,IF($E24&gt;0,2,1)),"")</x:f>
      </x:c>
      <x:c r="AR24" s="23" t="str">
        <x:f>IF(AND($H24="OK",$D$5="OK",AR$9&gt;=$C24,AR$9&lt;=$D24),IF($E24=1,3,IF($E24&gt;0,2,1)),"")</x:f>
      </x:c>
      <x:c r="AS24" s="23" t="str">
        <x:f>IF(AND($H24="OK",$D$5="OK",AS$9&gt;=$C24,AS$9&lt;=$D24),IF($E24=1,3,IF($E24&gt;0,2,1)),"")</x:f>
      </x:c>
      <x:c r="AT24" s="23" t="str">
        <x:f>IF(AND($H24="OK",$D$5="OK",AT$9&gt;=$C24,AT$9&lt;=$D24),IF($E24=1,3,IF($E24&gt;0,2,1)),"")</x:f>
      </x:c>
      <x:c r="AU24" s="23" t="str">
        <x:f>IF(AND($H24="OK",$D$5="OK",AU$9&gt;=$C24,AU$9&lt;=$D24),IF($E24=1,3,IF($E24&gt;0,2,1)),"")</x:f>
      </x:c>
      <x:c r="AV24" s="23" t="str">
        <x:f>IF(AND($H24="OK",$D$5="OK",AV$9&gt;=$C24,AV$9&lt;=$D24),IF($E24=1,3,IF($E24&gt;0,2,1)),"")</x:f>
      </x:c>
      <x:c r="AW24" s="23" t="str">
        <x:f>IF(AND($H24="OK",$D$5="OK",AW$9&gt;=$C24,AW$9&lt;=$D24),IF($E24=1,3,IF($E24&gt;0,2,1)),"")</x:f>
      </x:c>
      <x:c r="AX24" s="23" t="str">
        <x:f>IF(AND($H24="OK",$D$5="OK",AX$9&gt;=$C24,AX$9&lt;=$D24),IF($E24=1,3,IF($E24&gt;0,2,1)),"")</x:f>
      </x:c>
    </x:row>
    <x:row r="25" ht="30" customHeight="1">
      <x:c r="A25" s="8"/>
      <x:c r="B25" s="8"/>
      <x:c r="C25" s="11"/>
      <x:c r="D25" s="11"/>
      <x:c r="E25" s="12"/>
      <x:c r="F25" s="13" t="str">
        <x:f>IF(H25="OK",D25-C25+1,"")</x:f>
      </x:c>
      <x:c r="G25" s="10" t="str">
        <x:f>IF(H25="","",IF(H25&lt;&gt;"OK","Revisar datos",IF($D$5&lt;&gt;"OK","Revisar ajustes",IF(E25=1,"Terminada",IF(D25&lt;$B$5,"Atrasada",IF(E25&gt;0,"En curso","Pendiente"))))))</x:f>
      </x:c>
      <x:c r="H25" s="10" t="str">
        <x:f>IF(COUNTA(A25:E25)=0,"",IF(A25="","Falta actividad",IF(B25="","Falta responsable",IF(OR(C25="",D25=""),"Faltan fechas",IF(OR(NOT(ISNUMBER(C25)),NOT(ISNUMBER(D25))),"Fechas no válidas",IF(OR(C25&lt;DATE(2000,1,1),D25&gt;DATE(2099,12,31),C25&lt;&gt;INT(C25),D25&lt;&gt;INT(D25)),"Fechas no válidas",IF(D25&lt;C25,"Fin anterior al inicio",IF(OR(ISBLANK(E25),NOT(ISNUMBER(E25))),"Falta avance válido",IF(OR(E25&lt;0,E25&gt;1),"Avance fuera de rango","OK")))))))))</x:f>
      </x:c>
      <x:c r="I25" s="23" t="str">
        <x:f>IF(AND($H25="OK",$D$5="OK",I$9&gt;=$C25,I$9&lt;=$D25),IF($E25=1,3,IF($E25&gt;0,2,1)),"")</x:f>
      </x:c>
      <x:c r="J25" s="23" t="str">
        <x:f>IF(AND($H25="OK",$D$5="OK",J$9&gt;=$C25,J$9&lt;=$D25),IF($E25=1,3,IF($E25&gt;0,2,1)),"")</x:f>
      </x:c>
      <x:c r="K25" s="23" t="str">
        <x:f>IF(AND($H25="OK",$D$5="OK",K$9&gt;=$C25,K$9&lt;=$D25),IF($E25=1,3,IF($E25&gt;0,2,1)),"")</x:f>
      </x:c>
      <x:c r="L25" s="23" t="str">
        <x:f>IF(AND($H25="OK",$D$5="OK",L$9&gt;=$C25,L$9&lt;=$D25),IF($E25=1,3,IF($E25&gt;0,2,1)),"")</x:f>
      </x:c>
      <x:c r="M25" s="23" t="str">
        <x:f>IF(AND($H25="OK",$D$5="OK",M$9&gt;=$C25,M$9&lt;=$D25),IF($E25=1,3,IF($E25&gt;0,2,1)),"")</x:f>
      </x:c>
      <x:c r="N25" s="23" t="str">
        <x:f>IF(AND($H25="OK",$D$5="OK",N$9&gt;=$C25,N$9&lt;=$D25),IF($E25=1,3,IF($E25&gt;0,2,1)),"")</x:f>
      </x:c>
      <x:c r="O25" s="23" t="str">
        <x:f>IF(AND($H25="OK",$D$5="OK",O$9&gt;=$C25,O$9&lt;=$D25),IF($E25=1,3,IF($E25&gt;0,2,1)),"")</x:f>
      </x:c>
      <x:c r="P25" s="23" t="str">
        <x:f>IF(AND($H25="OK",$D$5="OK",P$9&gt;=$C25,P$9&lt;=$D25),IF($E25=1,3,IF($E25&gt;0,2,1)),"")</x:f>
      </x:c>
      <x:c r="Q25" s="23" t="str">
        <x:f>IF(AND($H25="OK",$D$5="OK",Q$9&gt;=$C25,Q$9&lt;=$D25),IF($E25=1,3,IF($E25&gt;0,2,1)),"")</x:f>
      </x:c>
      <x:c r="R25" s="23" t="str">
        <x:f>IF(AND($H25="OK",$D$5="OK",R$9&gt;=$C25,R$9&lt;=$D25),IF($E25=1,3,IF($E25&gt;0,2,1)),"")</x:f>
      </x:c>
      <x:c r="S25" s="23" t="str">
        <x:f>IF(AND($H25="OK",$D$5="OK",S$9&gt;=$C25,S$9&lt;=$D25),IF($E25=1,3,IF($E25&gt;0,2,1)),"")</x:f>
      </x:c>
      <x:c r="T25" s="23" t="str">
        <x:f>IF(AND($H25="OK",$D$5="OK",T$9&gt;=$C25,T$9&lt;=$D25),IF($E25=1,3,IF($E25&gt;0,2,1)),"")</x:f>
      </x:c>
      <x:c r="U25" s="23" t="str">
        <x:f>IF(AND($H25="OK",$D$5="OK",U$9&gt;=$C25,U$9&lt;=$D25),IF($E25=1,3,IF($E25&gt;0,2,1)),"")</x:f>
      </x:c>
      <x:c r="V25" s="23" t="str">
        <x:f>IF(AND($H25="OK",$D$5="OK",V$9&gt;=$C25,V$9&lt;=$D25),IF($E25=1,3,IF($E25&gt;0,2,1)),"")</x:f>
      </x:c>
      <x:c r="W25" s="23" t="str">
        <x:f>IF(AND($H25="OK",$D$5="OK",W$9&gt;=$C25,W$9&lt;=$D25),IF($E25=1,3,IF($E25&gt;0,2,1)),"")</x:f>
      </x:c>
      <x:c r="X25" s="23" t="str">
        <x:f>IF(AND($H25="OK",$D$5="OK",X$9&gt;=$C25,X$9&lt;=$D25),IF($E25=1,3,IF($E25&gt;0,2,1)),"")</x:f>
      </x:c>
      <x:c r="Y25" s="23" t="str">
        <x:f>IF(AND($H25="OK",$D$5="OK",Y$9&gt;=$C25,Y$9&lt;=$D25),IF($E25=1,3,IF($E25&gt;0,2,1)),"")</x:f>
      </x:c>
      <x:c r="Z25" s="23" t="str">
        <x:f>IF(AND($H25="OK",$D$5="OK",Z$9&gt;=$C25,Z$9&lt;=$D25),IF($E25=1,3,IF($E25&gt;0,2,1)),"")</x:f>
      </x:c>
      <x:c r="AA25" s="23" t="str">
        <x:f>IF(AND($H25="OK",$D$5="OK",AA$9&gt;=$C25,AA$9&lt;=$D25),IF($E25=1,3,IF($E25&gt;0,2,1)),"")</x:f>
      </x:c>
      <x:c r="AB25" s="23" t="str">
        <x:f>IF(AND($H25="OK",$D$5="OK",AB$9&gt;=$C25,AB$9&lt;=$D25),IF($E25=1,3,IF($E25&gt;0,2,1)),"")</x:f>
      </x:c>
      <x:c r="AC25" s="23" t="str">
        <x:f>IF(AND($H25="OK",$D$5="OK",AC$9&gt;=$C25,AC$9&lt;=$D25),IF($E25=1,3,IF($E25&gt;0,2,1)),"")</x:f>
      </x:c>
      <x:c r="AD25" s="23" t="str">
        <x:f>IF(AND($H25="OK",$D$5="OK",AD$9&gt;=$C25,AD$9&lt;=$D25),IF($E25=1,3,IF($E25&gt;0,2,1)),"")</x:f>
      </x:c>
      <x:c r="AE25" s="23" t="str">
        <x:f>IF(AND($H25="OK",$D$5="OK",AE$9&gt;=$C25,AE$9&lt;=$D25),IF($E25=1,3,IF($E25&gt;0,2,1)),"")</x:f>
      </x:c>
      <x:c r="AF25" s="23" t="str">
        <x:f>IF(AND($H25="OK",$D$5="OK",AF$9&gt;=$C25,AF$9&lt;=$D25),IF($E25=1,3,IF($E25&gt;0,2,1)),"")</x:f>
      </x:c>
      <x:c r="AG25" s="23" t="str">
        <x:f>IF(AND($H25="OK",$D$5="OK",AG$9&gt;=$C25,AG$9&lt;=$D25),IF($E25=1,3,IF($E25&gt;0,2,1)),"")</x:f>
      </x:c>
      <x:c r="AH25" s="23" t="str">
        <x:f>IF(AND($H25="OK",$D$5="OK",AH$9&gt;=$C25,AH$9&lt;=$D25),IF($E25=1,3,IF($E25&gt;0,2,1)),"")</x:f>
      </x:c>
      <x:c r="AI25" s="23" t="str">
        <x:f>IF(AND($H25="OK",$D$5="OK",AI$9&gt;=$C25,AI$9&lt;=$D25),IF($E25=1,3,IF($E25&gt;0,2,1)),"")</x:f>
      </x:c>
      <x:c r="AJ25" s="23" t="str">
        <x:f>IF(AND($H25="OK",$D$5="OK",AJ$9&gt;=$C25,AJ$9&lt;=$D25),IF($E25=1,3,IF($E25&gt;0,2,1)),"")</x:f>
      </x:c>
      <x:c r="AK25" s="23" t="str">
        <x:f>IF(AND($H25="OK",$D$5="OK",AK$9&gt;=$C25,AK$9&lt;=$D25),IF($E25=1,3,IF($E25&gt;0,2,1)),"")</x:f>
      </x:c>
      <x:c r="AL25" s="23" t="str">
        <x:f>IF(AND($H25="OK",$D$5="OK",AL$9&gt;=$C25,AL$9&lt;=$D25),IF($E25=1,3,IF($E25&gt;0,2,1)),"")</x:f>
      </x:c>
      <x:c r="AM25" s="23" t="str">
        <x:f>IF(AND($H25="OK",$D$5="OK",AM$9&gt;=$C25,AM$9&lt;=$D25),IF($E25=1,3,IF($E25&gt;0,2,1)),"")</x:f>
      </x:c>
      <x:c r="AN25" s="23" t="str">
        <x:f>IF(AND($H25="OK",$D$5="OK",AN$9&gt;=$C25,AN$9&lt;=$D25),IF($E25=1,3,IF($E25&gt;0,2,1)),"")</x:f>
      </x:c>
      <x:c r="AO25" s="23" t="str">
        <x:f>IF(AND($H25="OK",$D$5="OK",AO$9&gt;=$C25,AO$9&lt;=$D25),IF($E25=1,3,IF($E25&gt;0,2,1)),"")</x:f>
      </x:c>
      <x:c r="AP25" s="23" t="str">
        <x:f>IF(AND($H25="OK",$D$5="OK",AP$9&gt;=$C25,AP$9&lt;=$D25),IF($E25=1,3,IF($E25&gt;0,2,1)),"")</x:f>
      </x:c>
      <x:c r="AQ25" s="23" t="str">
        <x:f>IF(AND($H25="OK",$D$5="OK",AQ$9&gt;=$C25,AQ$9&lt;=$D25),IF($E25=1,3,IF($E25&gt;0,2,1)),"")</x:f>
      </x:c>
      <x:c r="AR25" s="23" t="str">
        <x:f>IF(AND($H25="OK",$D$5="OK",AR$9&gt;=$C25,AR$9&lt;=$D25),IF($E25=1,3,IF($E25&gt;0,2,1)),"")</x:f>
      </x:c>
      <x:c r="AS25" s="23" t="str">
        <x:f>IF(AND($H25="OK",$D$5="OK",AS$9&gt;=$C25,AS$9&lt;=$D25),IF($E25=1,3,IF($E25&gt;0,2,1)),"")</x:f>
      </x:c>
      <x:c r="AT25" s="23" t="str">
        <x:f>IF(AND($H25="OK",$D$5="OK",AT$9&gt;=$C25,AT$9&lt;=$D25),IF($E25=1,3,IF($E25&gt;0,2,1)),"")</x:f>
      </x:c>
      <x:c r="AU25" s="23" t="str">
        <x:f>IF(AND($H25="OK",$D$5="OK",AU$9&gt;=$C25,AU$9&lt;=$D25),IF($E25=1,3,IF($E25&gt;0,2,1)),"")</x:f>
      </x:c>
      <x:c r="AV25" s="23" t="str">
        <x:f>IF(AND($H25="OK",$D$5="OK",AV$9&gt;=$C25,AV$9&lt;=$D25),IF($E25=1,3,IF($E25&gt;0,2,1)),"")</x:f>
      </x:c>
      <x:c r="AW25" s="23" t="str">
        <x:f>IF(AND($H25="OK",$D$5="OK",AW$9&gt;=$C25,AW$9&lt;=$D25),IF($E25=1,3,IF($E25&gt;0,2,1)),"")</x:f>
      </x:c>
      <x:c r="AX25" s="23" t="str">
        <x:f>IF(AND($H25="OK",$D$5="OK",AX$9&gt;=$C25,AX$9&lt;=$D25),IF($E25=1,3,IF($E25&gt;0,2,1)),"")</x:f>
      </x:c>
    </x:row>
    <x:row r="26" ht="30" customHeight="1">
      <x:c r="A26" s="8"/>
      <x:c r="B26" s="8"/>
      <x:c r="C26" s="11"/>
      <x:c r="D26" s="11"/>
      <x:c r="E26" s="12"/>
      <x:c r="F26" s="13" t="str">
        <x:f>IF(H26="OK",D26-C26+1,"")</x:f>
      </x:c>
      <x:c r="G26" s="10" t="str">
        <x:f>IF(H26="","",IF(H26&lt;&gt;"OK","Revisar datos",IF($D$5&lt;&gt;"OK","Revisar ajustes",IF(E26=1,"Terminada",IF(D26&lt;$B$5,"Atrasada",IF(E26&gt;0,"En curso","Pendiente"))))))</x:f>
      </x:c>
      <x:c r="H26" s="10" t="str">
        <x:f>IF(COUNTA(A26:E26)=0,"",IF(A26="","Falta actividad",IF(B26="","Falta responsable",IF(OR(C26="",D26=""),"Faltan fechas",IF(OR(NOT(ISNUMBER(C26)),NOT(ISNUMBER(D26))),"Fechas no válidas",IF(OR(C26&lt;DATE(2000,1,1),D26&gt;DATE(2099,12,31),C26&lt;&gt;INT(C26),D26&lt;&gt;INT(D26)),"Fechas no válidas",IF(D26&lt;C26,"Fin anterior al inicio",IF(OR(ISBLANK(E26),NOT(ISNUMBER(E26))),"Falta avance válido",IF(OR(E26&lt;0,E26&gt;1),"Avance fuera de rango","OK")))))))))</x:f>
      </x:c>
      <x:c r="I26" s="23" t="str">
        <x:f>IF(AND($H26="OK",$D$5="OK",I$9&gt;=$C26,I$9&lt;=$D26),IF($E26=1,3,IF($E26&gt;0,2,1)),"")</x:f>
      </x:c>
      <x:c r="J26" s="23" t="str">
        <x:f>IF(AND($H26="OK",$D$5="OK",J$9&gt;=$C26,J$9&lt;=$D26),IF($E26=1,3,IF($E26&gt;0,2,1)),"")</x:f>
      </x:c>
      <x:c r="K26" s="23" t="str">
        <x:f>IF(AND($H26="OK",$D$5="OK",K$9&gt;=$C26,K$9&lt;=$D26),IF($E26=1,3,IF($E26&gt;0,2,1)),"")</x:f>
      </x:c>
      <x:c r="L26" s="23" t="str">
        <x:f>IF(AND($H26="OK",$D$5="OK",L$9&gt;=$C26,L$9&lt;=$D26),IF($E26=1,3,IF($E26&gt;0,2,1)),"")</x:f>
      </x:c>
      <x:c r="M26" s="23" t="str">
        <x:f>IF(AND($H26="OK",$D$5="OK",M$9&gt;=$C26,M$9&lt;=$D26),IF($E26=1,3,IF($E26&gt;0,2,1)),"")</x:f>
      </x:c>
      <x:c r="N26" s="23" t="str">
        <x:f>IF(AND($H26="OK",$D$5="OK",N$9&gt;=$C26,N$9&lt;=$D26),IF($E26=1,3,IF($E26&gt;0,2,1)),"")</x:f>
      </x:c>
      <x:c r="O26" s="23" t="str">
        <x:f>IF(AND($H26="OK",$D$5="OK",O$9&gt;=$C26,O$9&lt;=$D26),IF($E26=1,3,IF($E26&gt;0,2,1)),"")</x:f>
      </x:c>
      <x:c r="P26" s="23" t="str">
        <x:f>IF(AND($H26="OK",$D$5="OK",P$9&gt;=$C26,P$9&lt;=$D26),IF($E26=1,3,IF($E26&gt;0,2,1)),"")</x:f>
      </x:c>
      <x:c r="Q26" s="23" t="str">
        <x:f>IF(AND($H26="OK",$D$5="OK",Q$9&gt;=$C26,Q$9&lt;=$D26),IF($E26=1,3,IF($E26&gt;0,2,1)),"")</x:f>
      </x:c>
      <x:c r="R26" s="23" t="str">
        <x:f>IF(AND($H26="OK",$D$5="OK",R$9&gt;=$C26,R$9&lt;=$D26),IF($E26=1,3,IF($E26&gt;0,2,1)),"")</x:f>
      </x:c>
      <x:c r="S26" s="23" t="str">
        <x:f>IF(AND($H26="OK",$D$5="OK",S$9&gt;=$C26,S$9&lt;=$D26),IF($E26=1,3,IF($E26&gt;0,2,1)),"")</x:f>
      </x:c>
      <x:c r="T26" s="23" t="str">
        <x:f>IF(AND($H26="OK",$D$5="OK",T$9&gt;=$C26,T$9&lt;=$D26),IF($E26=1,3,IF($E26&gt;0,2,1)),"")</x:f>
      </x:c>
      <x:c r="U26" s="23" t="str">
        <x:f>IF(AND($H26="OK",$D$5="OK",U$9&gt;=$C26,U$9&lt;=$D26),IF($E26=1,3,IF($E26&gt;0,2,1)),"")</x:f>
      </x:c>
      <x:c r="V26" s="23" t="str">
        <x:f>IF(AND($H26="OK",$D$5="OK",V$9&gt;=$C26,V$9&lt;=$D26),IF($E26=1,3,IF($E26&gt;0,2,1)),"")</x:f>
      </x:c>
      <x:c r="W26" s="23" t="str">
        <x:f>IF(AND($H26="OK",$D$5="OK",W$9&gt;=$C26,W$9&lt;=$D26),IF($E26=1,3,IF($E26&gt;0,2,1)),"")</x:f>
      </x:c>
      <x:c r="X26" s="23" t="str">
        <x:f>IF(AND($H26="OK",$D$5="OK",X$9&gt;=$C26,X$9&lt;=$D26),IF($E26=1,3,IF($E26&gt;0,2,1)),"")</x:f>
      </x:c>
      <x:c r="Y26" s="23" t="str">
        <x:f>IF(AND($H26="OK",$D$5="OK",Y$9&gt;=$C26,Y$9&lt;=$D26),IF($E26=1,3,IF($E26&gt;0,2,1)),"")</x:f>
      </x:c>
      <x:c r="Z26" s="23" t="str">
        <x:f>IF(AND($H26="OK",$D$5="OK",Z$9&gt;=$C26,Z$9&lt;=$D26),IF($E26=1,3,IF($E26&gt;0,2,1)),"")</x:f>
      </x:c>
      <x:c r="AA26" s="23" t="str">
        <x:f>IF(AND($H26="OK",$D$5="OK",AA$9&gt;=$C26,AA$9&lt;=$D26),IF($E26=1,3,IF($E26&gt;0,2,1)),"")</x:f>
      </x:c>
      <x:c r="AB26" s="23" t="str">
        <x:f>IF(AND($H26="OK",$D$5="OK",AB$9&gt;=$C26,AB$9&lt;=$D26),IF($E26=1,3,IF($E26&gt;0,2,1)),"")</x:f>
      </x:c>
      <x:c r="AC26" s="23" t="str">
        <x:f>IF(AND($H26="OK",$D$5="OK",AC$9&gt;=$C26,AC$9&lt;=$D26),IF($E26=1,3,IF($E26&gt;0,2,1)),"")</x:f>
      </x:c>
      <x:c r="AD26" s="23" t="str">
        <x:f>IF(AND($H26="OK",$D$5="OK",AD$9&gt;=$C26,AD$9&lt;=$D26),IF($E26=1,3,IF($E26&gt;0,2,1)),"")</x:f>
      </x:c>
      <x:c r="AE26" s="23" t="str">
        <x:f>IF(AND($H26="OK",$D$5="OK",AE$9&gt;=$C26,AE$9&lt;=$D26),IF($E26=1,3,IF($E26&gt;0,2,1)),"")</x:f>
      </x:c>
      <x:c r="AF26" s="23" t="str">
        <x:f>IF(AND($H26="OK",$D$5="OK",AF$9&gt;=$C26,AF$9&lt;=$D26),IF($E26=1,3,IF($E26&gt;0,2,1)),"")</x:f>
      </x:c>
      <x:c r="AG26" s="23" t="str">
        <x:f>IF(AND($H26="OK",$D$5="OK",AG$9&gt;=$C26,AG$9&lt;=$D26),IF($E26=1,3,IF($E26&gt;0,2,1)),"")</x:f>
      </x:c>
      <x:c r="AH26" s="23" t="str">
        <x:f>IF(AND($H26="OK",$D$5="OK",AH$9&gt;=$C26,AH$9&lt;=$D26),IF($E26=1,3,IF($E26&gt;0,2,1)),"")</x:f>
      </x:c>
      <x:c r="AI26" s="23" t="str">
        <x:f>IF(AND($H26="OK",$D$5="OK",AI$9&gt;=$C26,AI$9&lt;=$D26),IF($E26=1,3,IF($E26&gt;0,2,1)),"")</x:f>
      </x:c>
      <x:c r="AJ26" s="23" t="str">
        <x:f>IF(AND($H26="OK",$D$5="OK",AJ$9&gt;=$C26,AJ$9&lt;=$D26),IF($E26=1,3,IF($E26&gt;0,2,1)),"")</x:f>
      </x:c>
      <x:c r="AK26" s="23" t="str">
        <x:f>IF(AND($H26="OK",$D$5="OK",AK$9&gt;=$C26,AK$9&lt;=$D26),IF($E26=1,3,IF($E26&gt;0,2,1)),"")</x:f>
      </x:c>
      <x:c r="AL26" s="23" t="str">
        <x:f>IF(AND($H26="OK",$D$5="OK",AL$9&gt;=$C26,AL$9&lt;=$D26),IF($E26=1,3,IF($E26&gt;0,2,1)),"")</x:f>
      </x:c>
      <x:c r="AM26" s="23" t="str">
        <x:f>IF(AND($H26="OK",$D$5="OK",AM$9&gt;=$C26,AM$9&lt;=$D26),IF($E26=1,3,IF($E26&gt;0,2,1)),"")</x:f>
      </x:c>
      <x:c r="AN26" s="23" t="str">
        <x:f>IF(AND($H26="OK",$D$5="OK",AN$9&gt;=$C26,AN$9&lt;=$D26),IF($E26=1,3,IF($E26&gt;0,2,1)),"")</x:f>
      </x:c>
      <x:c r="AO26" s="23" t="str">
        <x:f>IF(AND($H26="OK",$D$5="OK",AO$9&gt;=$C26,AO$9&lt;=$D26),IF($E26=1,3,IF($E26&gt;0,2,1)),"")</x:f>
      </x:c>
      <x:c r="AP26" s="23" t="str">
        <x:f>IF(AND($H26="OK",$D$5="OK",AP$9&gt;=$C26,AP$9&lt;=$D26),IF($E26=1,3,IF($E26&gt;0,2,1)),"")</x:f>
      </x:c>
      <x:c r="AQ26" s="23" t="str">
        <x:f>IF(AND($H26="OK",$D$5="OK",AQ$9&gt;=$C26,AQ$9&lt;=$D26),IF($E26=1,3,IF($E26&gt;0,2,1)),"")</x:f>
      </x:c>
      <x:c r="AR26" s="23" t="str">
        <x:f>IF(AND($H26="OK",$D$5="OK",AR$9&gt;=$C26,AR$9&lt;=$D26),IF($E26=1,3,IF($E26&gt;0,2,1)),"")</x:f>
      </x:c>
      <x:c r="AS26" s="23" t="str">
        <x:f>IF(AND($H26="OK",$D$5="OK",AS$9&gt;=$C26,AS$9&lt;=$D26),IF($E26=1,3,IF($E26&gt;0,2,1)),"")</x:f>
      </x:c>
      <x:c r="AT26" s="23" t="str">
        <x:f>IF(AND($H26="OK",$D$5="OK",AT$9&gt;=$C26,AT$9&lt;=$D26),IF($E26=1,3,IF($E26&gt;0,2,1)),"")</x:f>
      </x:c>
      <x:c r="AU26" s="23" t="str">
        <x:f>IF(AND($H26="OK",$D$5="OK",AU$9&gt;=$C26,AU$9&lt;=$D26),IF($E26=1,3,IF($E26&gt;0,2,1)),"")</x:f>
      </x:c>
      <x:c r="AV26" s="23" t="str">
        <x:f>IF(AND($H26="OK",$D$5="OK",AV$9&gt;=$C26,AV$9&lt;=$D26),IF($E26=1,3,IF($E26&gt;0,2,1)),"")</x:f>
      </x:c>
      <x:c r="AW26" s="23" t="str">
        <x:f>IF(AND($H26="OK",$D$5="OK",AW$9&gt;=$C26,AW$9&lt;=$D26),IF($E26=1,3,IF($E26&gt;0,2,1)),"")</x:f>
      </x:c>
      <x:c r="AX26" s="23" t="str">
        <x:f>IF(AND($H26="OK",$D$5="OK",AX$9&gt;=$C26,AX$9&lt;=$D26),IF($E26=1,3,IF($E26&gt;0,2,1)),"")</x:f>
      </x:c>
    </x:row>
    <x:row r="27" ht="30" customHeight="1">
      <x:c r="A27" s="8"/>
      <x:c r="B27" s="8"/>
      <x:c r="C27" s="11"/>
      <x:c r="D27" s="11"/>
      <x:c r="E27" s="12"/>
      <x:c r="F27" s="13" t="str">
        <x:f>IF(H27="OK",D27-C27+1,"")</x:f>
      </x:c>
      <x:c r="G27" s="10" t="str">
        <x:f>IF(H27="","",IF(H27&lt;&gt;"OK","Revisar datos",IF($D$5&lt;&gt;"OK","Revisar ajustes",IF(E27=1,"Terminada",IF(D27&lt;$B$5,"Atrasada",IF(E27&gt;0,"En curso","Pendiente"))))))</x:f>
      </x:c>
      <x:c r="H27" s="10" t="str">
        <x:f>IF(COUNTA(A27:E27)=0,"",IF(A27="","Falta actividad",IF(B27="","Falta responsable",IF(OR(C27="",D27=""),"Faltan fechas",IF(OR(NOT(ISNUMBER(C27)),NOT(ISNUMBER(D27))),"Fechas no válidas",IF(OR(C27&lt;DATE(2000,1,1),D27&gt;DATE(2099,12,31),C27&lt;&gt;INT(C27),D27&lt;&gt;INT(D27)),"Fechas no válidas",IF(D27&lt;C27,"Fin anterior al inicio",IF(OR(ISBLANK(E27),NOT(ISNUMBER(E27))),"Falta avance válido",IF(OR(E27&lt;0,E27&gt;1),"Avance fuera de rango","OK")))))))))</x:f>
      </x:c>
      <x:c r="I27" s="23" t="str">
        <x:f>IF(AND($H27="OK",$D$5="OK",I$9&gt;=$C27,I$9&lt;=$D27),IF($E27=1,3,IF($E27&gt;0,2,1)),"")</x:f>
      </x:c>
      <x:c r="J27" s="23" t="str">
        <x:f>IF(AND($H27="OK",$D$5="OK",J$9&gt;=$C27,J$9&lt;=$D27),IF($E27=1,3,IF($E27&gt;0,2,1)),"")</x:f>
      </x:c>
      <x:c r="K27" s="23" t="str">
        <x:f>IF(AND($H27="OK",$D$5="OK",K$9&gt;=$C27,K$9&lt;=$D27),IF($E27=1,3,IF($E27&gt;0,2,1)),"")</x:f>
      </x:c>
      <x:c r="L27" s="23" t="str">
        <x:f>IF(AND($H27="OK",$D$5="OK",L$9&gt;=$C27,L$9&lt;=$D27),IF($E27=1,3,IF($E27&gt;0,2,1)),"")</x:f>
      </x:c>
      <x:c r="M27" s="23" t="str">
        <x:f>IF(AND($H27="OK",$D$5="OK",M$9&gt;=$C27,M$9&lt;=$D27),IF($E27=1,3,IF($E27&gt;0,2,1)),"")</x:f>
      </x:c>
      <x:c r="N27" s="23" t="str">
        <x:f>IF(AND($H27="OK",$D$5="OK",N$9&gt;=$C27,N$9&lt;=$D27),IF($E27=1,3,IF($E27&gt;0,2,1)),"")</x:f>
      </x:c>
      <x:c r="O27" s="23" t="str">
        <x:f>IF(AND($H27="OK",$D$5="OK",O$9&gt;=$C27,O$9&lt;=$D27),IF($E27=1,3,IF($E27&gt;0,2,1)),"")</x:f>
      </x:c>
      <x:c r="P27" s="23" t="str">
        <x:f>IF(AND($H27="OK",$D$5="OK",P$9&gt;=$C27,P$9&lt;=$D27),IF($E27=1,3,IF($E27&gt;0,2,1)),"")</x:f>
      </x:c>
      <x:c r="Q27" s="23" t="str">
        <x:f>IF(AND($H27="OK",$D$5="OK",Q$9&gt;=$C27,Q$9&lt;=$D27),IF($E27=1,3,IF($E27&gt;0,2,1)),"")</x:f>
      </x:c>
      <x:c r="R27" s="23" t="str">
        <x:f>IF(AND($H27="OK",$D$5="OK",R$9&gt;=$C27,R$9&lt;=$D27),IF($E27=1,3,IF($E27&gt;0,2,1)),"")</x:f>
      </x:c>
      <x:c r="S27" s="23" t="str">
        <x:f>IF(AND($H27="OK",$D$5="OK",S$9&gt;=$C27,S$9&lt;=$D27),IF($E27=1,3,IF($E27&gt;0,2,1)),"")</x:f>
      </x:c>
      <x:c r="T27" s="23" t="str">
        <x:f>IF(AND($H27="OK",$D$5="OK",T$9&gt;=$C27,T$9&lt;=$D27),IF($E27=1,3,IF($E27&gt;0,2,1)),"")</x:f>
      </x:c>
      <x:c r="U27" s="23" t="str">
        <x:f>IF(AND($H27="OK",$D$5="OK",U$9&gt;=$C27,U$9&lt;=$D27),IF($E27=1,3,IF($E27&gt;0,2,1)),"")</x:f>
      </x:c>
      <x:c r="V27" s="23" t="str">
        <x:f>IF(AND($H27="OK",$D$5="OK",V$9&gt;=$C27,V$9&lt;=$D27),IF($E27=1,3,IF($E27&gt;0,2,1)),"")</x:f>
      </x:c>
      <x:c r="W27" s="23" t="str">
        <x:f>IF(AND($H27="OK",$D$5="OK",W$9&gt;=$C27,W$9&lt;=$D27),IF($E27=1,3,IF($E27&gt;0,2,1)),"")</x:f>
      </x:c>
      <x:c r="X27" s="23" t="str">
        <x:f>IF(AND($H27="OK",$D$5="OK",X$9&gt;=$C27,X$9&lt;=$D27),IF($E27=1,3,IF($E27&gt;0,2,1)),"")</x:f>
      </x:c>
      <x:c r="Y27" s="23" t="str">
        <x:f>IF(AND($H27="OK",$D$5="OK",Y$9&gt;=$C27,Y$9&lt;=$D27),IF($E27=1,3,IF($E27&gt;0,2,1)),"")</x:f>
      </x:c>
      <x:c r="Z27" s="23" t="str">
        <x:f>IF(AND($H27="OK",$D$5="OK",Z$9&gt;=$C27,Z$9&lt;=$D27),IF($E27=1,3,IF($E27&gt;0,2,1)),"")</x:f>
      </x:c>
      <x:c r="AA27" s="23" t="str">
        <x:f>IF(AND($H27="OK",$D$5="OK",AA$9&gt;=$C27,AA$9&lt;=$D27),IF($E27=1,3,IF($E27&gt;0,2,1)),"")</x:f>
      </x:c>
      <x:c r="AB27" s="23" t="str">
        <x:f>IF(AND($H27="OK",$D$5="OK",AB$9&gt;=$C27,AB$9&lt;=$D27),IF($E27=1,3,IF($E27&gt;0,2,1)),"")</x:f>
      </x:c>
      <x:c r="AC27" s="23" t="str">
        <x:f>IF(AND($H27="OK",$D$5="OK",AC$9&gt;=$C27,AC$9&lt;=$D27),IF($E27=1,3,IF($E27&gt;0,2,1)),"")</x:f>
      </x:c>
      <x:c r="AD27" s="23" t="str">
        <x:f>IF(AND($H27="OK",$D$5="OK",AD$9&gt;=$C27,AD$9&lt;=$D27),IF($E27=1,3,IF($E27&gt;0,2,1)),"")</x:f>
      </x:c>
      <x:c r="AE27" s="23" t="str">
        <x:f>IF(AND($H27="OK",$D$5="OK",AE$9&gt;=$C27,AE$9&lt;=$D27),IF($E27=1,3,IF($E27&gt;0,2,1)),"")</x:f>
      </x:c>
      <x:c r="AF27" s="23" t="str">
        <x:f>IF(AND($H27="OK",$D$5="OK",AF$9&gt;=$C27,AF$9&lt;=$D27),IF($E27=1,3,IF($E27&gt;0,2,1)),"")</x:f>
      </x:c>
      <x:c r="AG27" s="23" t="str">
        <x:f>IF(AND($H27="OK",$D$5="OK",AG$9&gt;=$C27,AG$9&lt;=$D27),IF($E27=1,3,IF($E27&gt;0,2,1)),"")</x:f>
      </x:c>
      <x:c r="AH27" s="23" t="str">
        <x:f>IF(AND($H27="OK",$D$5="OK",AH$9&gt;=$C27,AH$9&lt;=$D27),IF($E27=1,3,IF($E27&gt;0,2,1)),"")</x:f>
      </x:c>
      <x:c r="AI27" s="23" t="str">
        <x:f>IF(AND($H27="OK",$D$5="OK",AI$9&gt;=$C27,AI$9&lt;=$D27),IF($E27=1,3,IF($E27&gt;0,2,1)),"")</x:f>
      </x:c>
      <x:c r="AJ27" s="23" t="str">
        <x:f>IF(AND($H27="OK",$D$5="OK",AJ$9&gt;=$C27,AJ$9&lt;=$D27),IF($E27=1,3,IF($E27&gt;0,2,1)),"")</x:f>
      </x:c>
      <x:c r="AK27" s="23" t="str">
        <x:f>IF(AND($H27="OK",$D$5="OK",AK$9&gt;=$C27,AK$9&lt;=$D27),IF($E27=1,3,IF($E27&gt;0,2,1)),"")</x:f>
      </x:c>
      <x:c r="AL27" s="23" t="str">
        <x:f>IF(AND($H27="OK",$D$5="OK",AL$9&gt;=$C27,AL$9&lt;=$D27),IF($E27=1,3,IF($E27&gt;0,2,1)),"")</x:f>
      </x:c>
      <x:c r="AM27" s="23" t="str">
        <x:f>IF(AND($H27="OK",$D$5="OK",AM$9&gt;=$C27,AM$9&lt;=$D27),IF($E27=1,3,IF($E27&gt;0,2,1)),"")</x:f>
      </x:c>
      <x:c r="AN27" s="23" t="str">
        <x:f>IF(AND($H27="OK",$D$5="OK",AN$9&gt;=$C27,AN$9&lt;=$D27),IF($E27=1,3,IF($E27&gt;0,2,1)),"")</x:f>
      </x:c>
      <x:c r="AO27" s="23" t="str">
        <x:f>IF(AND($H27="OK",$D$5="OK",AO$9&gt;=$C27,AO$9&lt;=$D27),IF($E27=1,3,IF($E27&gt;0,2,1)),"")</x:f>
      </x:c>
      <x:c r="AP27" s="23" t="str">
        <x:f>IF(AND($H27="OK",$D$5="OK",AP$9&gt;=$C27,AP$9&lt;=$D27),IF($E27=1,3,IF($E27&gt;0,2,1)),"")</x:f>
      </x:c>
      <x:c r="AQ27" s="23" t="str">
        <x:f>IF(AND($H27="OK",$D$5="OK",AQ$9&gt;=$C27,AQ$9&lt;=$D27),IF($E27=1,3,IF($E27&gt;0,2,1)),"")</x:f>
      </x:c>
      <x:c r="AR27" s="23" t="str">
        <x:f>IF(AND($H27="OK",$D$5="OK",AR$9&gt;=$C27,AR$9&lt;=$D27),IF($E27=1,3,IF($E27&gt;0,2,1)),"")</x:f>
      </x:c>
      <x:c r="AS27" s="23" t="str">
        <x:f>IF(AND($H27="OK",$D$5="OK",AS$9&gt;=$C27,AS$9&lt;=$D27),IF($E27=1,3,IF($E27&gt;0,2,1)),"")</x:f>
      </x:c>
      <x:c r="AT27" s="23" t="str">
        <x:f>IF(AND($H27="OK",$D$5="OK",AT$9&gt;=$C27,AT$9&lt;=$D27),IF($E27=1,3,IF($E27&gt;0,2,1)),"")</x:f>
      </x:c>
      <x:c r="AU27" s="23" t="str">
        <x:f>IF(AND($H27="OK",$D$5="OK",AU$9&gt;=$C27,AU$9&lt;=$D27),IF($E27=1,3,IF($E27&gt;0,2,1)),"")</x:f>
      </x:c>
      <x:c r="AV27" s="23" t="str">
        <x:f>IF(AND($H27="OK",$D$5="OK",AV$9&gt;=$C27,AV$9&lt;=$D27),IF($E27=1,3,IF($E27&gt;0,2,1)),"")</x:f>
      </x:c>
      <x:c r="AW27" s="23" t="str">
        <x:f>IF(AND($H27="OK",$D$5="OK",AW$9&gt;=$C27,AW$9&lt;=$D27),IF($E27=1,3,IF($E27&gt;0,2,1)),"")</x:f>
      </x:c>
      <x:c r="AX27" s="23" t="str">
        <x:f>IF(AND($H27="OK",$D$5="OK",AX$9&gt;=$C27,AX$9&lt;=$D27),IF($E27=1,3,IF($E27&gt;0,2,1)),"")</x:f>
      </x:c>
    </x:row>
    <x:row r="28" ht="30" customHeight="1">
      <x:c r="A28" s="8"/>
      <x:c r="B28" s="8"/>
      <x:c r="C28" s="11"/>
      <x:c r="D28" s="11"/>
      <x:c r="E28" s="12"/>
      <x:c r="F28" s="13" t="str">
        <x:f>IF(H28="OK",D28-C28+1,"")</x:f>
      </x:c>
      <x:c r="G28" s="10" t="str">
        <x:f>IF(H28="","",IF(H28&lt;&gt;"OK","Revisar datos",IF($D$5&lt;&gt;"OK","Revisar ajustes",IF(E28=1,"Terminada",IF(D28&lt;$B$5,"Atrasada",IF(E28&gt;0,"En curso","Pendiente"))))))</x:f>
      </x:c>
      <x:c r="H28" s="10" t="str">
        <x:f>IF(COUNTA(A28:E28)=0,"",IF(A28="","Falta actividad",IF(B28="","Falta responsable",IF(OR(C28="",D28=""),"Faltan fechas",IF(OR(NOT(ISNUMBER(C28)),NOT(ISNUMBER(D28))),"Fechas no válidas",IF(OR(C28&lt;DATE(2000,1,1),D28&gt;DATE(2099,12,31),C28&lt;&gt;INT(C28),D28&lt;&gt;INT(D28)),"Fechas no válidas",IF(D28&lt;C28,"Fin anterior al inicio",IF(OR(ISBLANK(E28),NOT(ISNUMBER(E28))),"Falta avance válido",IF(OR(E28&lt;0,E28&gt;1),"Avance fuera de rango","OK")))))))))</x:f>
      </x:c>
      <x:c r="I28" s="23" t="str">
        <x:f>IF(AND($H28="OK",$D$5="OK",I$9&gt;=$C28,I$9&lt;=$D28),IF($E28=1,3,IF($E28&gt;0,2,1)),"")</x:f>
      </x:c>
      <x:c r="J28" s="23" t="str">
        <x:f>IF(AND($H28="OK",$D$5="OK",J$9&gt;=$C28,J$9&lt;=$D28),IF($E28=1,3,IF($E28&gt;0,2,1)),"")</x:f>
      </x:c>
      <x:c r="K28" s="23" t="str">
        <x:f>IF(AND($H28="OK",$D$5="OK",K$9&gt;=$C28,K$9&lt;=$D28),IF($E28=1,3,IF($E28&gt;0,2,1)),"")</x:f>
      </x:c>
      <x:c r="L28" s="23" t="str">
        <x:f>IF(AND($H28="OK",$D$5="OK",L$9&gt;=$C28,L$9&lt;=$D28),IF($E28=1,3,IF($E28&gt;0,2,1)),"")</x:f>
      </x:c>
      <x:c r="M28" s="23" t="str">
        <x:f>IF(AND($H28="OK",$D$5="OK",M$9&gt;=$C28,M$9&lt;=$D28),IF($E28=1,3,IF($E28&gt;0,2,1)),"")</x:f>
      </x:c>
      <x:c r="N28" s="23" t="str">
        <x:f>IF(AND($H28="OK",$D$5="OK",N$9&gt;=$C28,N$9&lt;=$D28),IF($E28=1,3,IF($E28&gt;0,2,1)),"")</x:f>
      </x:c>
      <x:c r="O28" s="23" t="str">
        <x:f>IF(AND($H28="OK",$D$5="OK",O$9&gt;=$C28,O$9&lt;=$D28),IF($E28=1,3,IF($E28&gt;0,2,1)),"")</x:f>
      </x:c>
      <x:c r="P28" s="23" t="str">
        <x:f>IF(AND($H28="OK",$D$5="OK",P$9&gt;=$C28,P$9&lt;=$D28),IF($E28=1,3,IF($E28&gt;0,2,1)),"")</x:f>
      </x:c>
      <x:c r="Q28" s="23" t="str">
        <x:f>IF(AND($H28="OK",$D$5="OK",Q$9&gt;=$C28,Q$9&lt;=$D28),IF($E28=1,3,IF($E28&gt;0,2,1)),"")</x:f>
      </x:c>
      <x:c r="R28" s="23" t="str">
        <x:f>IF(AND($H28="OK",$D$5="OK",R$9&gt;=$C28,R$9&lt;=$D28),IF($E28=1,3,IF($E28&gt;0,2,1)),"")</x:f>
      </x:c>
      <x:c r="S28" s="23" t="str">
        <x:f>IF(AND($H28="OK",$D$5="OK",S$9&gt;=$C28,S$9&lt;=$D28),IF($E28=1,3,IF($E28&gt;0,2,1)),"")</x:f>
      </x:c>
      <x:c r="T28" s="23" t="str">
        <x:f>IF(AND($H28="OK",$D$5="OK",T$9&gt;=$C28,T$9&lt;=$D28),IF($E28=1,3,IF($E28&gt;0,2,1)),"")</x:f>
      </x:c>
      <x:c r="U28" s="23" t="str">
        <x:f>IF(AND($H28="OK",$D$5="OK",U$9&gt;=$C28,U$9&lt;=$D28),IF($E28=1,3,IF($E28&gt;0,2,1)),"")</x:f>
      </x:c>
      <x:c r="V28" s="23" t="str">
        <x:f>IF(AND($H28="OK",$D$5="OK",V$9&gt;=$C28,V$9&lt;=$D28),IF($E28=1,3,IF($E28&gt;0,2,1)),"")</x:f>
      </x:c>
      <x:c r="W28" s="23" t="str">
        <x:f>IF(AND($H28="OK",$D$5="OK",W$9&gt;=$C28,W$9&lt;=$D28),IF($E28=1,3,IF($E28&gt;0,2,1)),"")</x:f>
      </x:c>
      <x:c r="X28" s="23" t="str">
        <x:f>IF(AND($H28="OK",$D$5="OK",X$9&gt;=$C28,X$9&lt;=$D28),IF($E28=1,3,IF($E28&gt;0,2,1)),"")</x:f>
      </x:c>
      <x:c r="Y28" s="23" t="str">
        <x:f>IF(AND($H28="OK",$D$5="OK",Y$9&gt;=$C28,Y$9&lt;=$D28),IF($E28=1,3,IF($E28&gt;0,2,1)),"")</x:f>
      </x:c>
      <x:c r="Z28" s="23" t="str">
        <x:f>IF(AND($H28="OK",$D$5="OK",Z$9&gt;=$C28,Z$9&lt;=$D28),IF($E28=1,3,IF($E28&gt;0,2,1)),"")</x:f>
      </x:c>
      <x:c r="AA28" s="23" t="str">
        <x:f>IF(AND($H28="OK",$D$5="OK",AA$9&gt;=$C28,AA$9&lt;=$D28),IF($E28=1,3,IF($E28&gt;0,2,1)),"")</x:f>
      </x:c>
      <x:c r="AB28" s="23" t="str">
        <x:f>IF(AND($H28="OK",$D$5="OK",AB$9&gt;=$C28,AB$9&lt;=$D28),IF($E28=1,3,IF($E28&gt;0,2,1)),"")</x:f>
      </x:c>
      <x:c r="AC28" s="23" t="str">
        <x:f>IF(AND($H28="OK",$D$5="OK",AC$9&gt;=$C28,AC$9&lt;=$D28),IF($E28=1,3,IF($E28&gt;0,2,1)),"")</x:f>
      </x:c>
      <x:c r="AD28" s="23" t="str">
        <x:f>IF(AND($H28="OK",$D$5="OK",AD$9&gt;=$C28,AD$9&lt;=$D28),IF($E28=1,3,IF($E28&gt;0,2,1)),"")</x:f>
      </x:c>
      <x:c r="AE28" s="23" t="str">
        <x:f>IF(AND($H28="OK",$D$5="OK",AE$9&gt;=$C28,AE$9&lt;=$D28),IF($E28=1,3,IF($E28&gt;0,2,1)),"")</x:f>
      </x:c>
      <x:c r="AF28" s="23" t="str">
        <x:f>IF(AND($H28="OK",$D$5="OK",AF$9&gt;=$C28,AF$9&lt;=$D28),IF($E28=1,3,IF($E28&gt;0,2,1)),"")</x:f>
      </x:c>
      <x:c r="AG28" s="23" t="str">
        <x:f>IF(AND($H28="OK",$D$5="OK",AG$9&gt;=$C28,AG$9&lt;=$D28),IF($E28=1,3,IF($E28&gt;0,2,1)),"")</x:f>
      </x:c>
      <x:c r="AH28" s="23" t="str">
        <x:f>IF(AND($H28="OK",$D$5="OK",AH$9&gt;=$C28,AH$9&lt;=$D28),IF($E28=1,3,IF($E28&gt;0,2,1)),"")</x:f>
      </x:c>
      <x:c r="AI28" s="23" t="str">
        <x:f>IF(AND($H28="OK",$D$5="OK",AI$9&gt;=$C28,AI$9&lt;=$D28),IF($E28=1,3,IF($E28&gt;0,2,1)),"")</x:f>
      </x:c>
      <x:c r="AJ28" s="23" t="str">
        <x:f>IF(AND($H28="OK",$D$5="OK",AJ$9&gt;=$C28,AJ$9&lt;=$D28),IF($E28=1,3,IF($E28&gt;0,2,1)),"")</x:f>
      </x:c>
      <x:c r="AK28" s="23" t="str">
        <x:f>IF(AND($H28="OK",$D$5="OK",AK$9&gt;=$C28,AK$9&lt;=$D28),IF($E28=1,3,IF($E28&gt;0,2,1)),"")</x:f>
      </x:c>
      <x:c r="AL28" s="23" t="str">
        <x:f>IF(AND($H28="OK",$D$5="OK",AL$9&gt;=$C28,AL$9&lt;=$D28),IF($E28=1,3,IF($E28&gt;0,2,1)),"")</x:f>
      </x:c>
      <x:c r="AM28" s="23" t="str">
        <x:f>IF(AND($H28="OK",$D$5="OK",AM$9&gt;=$C28,AM$9&lt;=$D28),IF($E28=1,3,IF($E28&gt;0,2,1)),"")</x:f>
      </x:c>
      <x:c r="AN28" s="23" t="str">
        <x:f>IF(AND($H28="OK",$D$5="OK",AN$9&gt;=$C28,AN$9&lt;=$D28),IF($E28=1,3,IF($E28&gt;0,2,1)),"")</x:f>
      </x:c>
      <x:c r="AO28" s="23" t="str">
        <x:f>IF(AND($H28="OK",$D$5="OK",AO$9&gt;=$C28,AO$9&lt;=$D28),IF($E28=1,3,IF($E28&gt;0,2,1)),"")</x:f>
      </x:c>
      <x:c r="AP28" s="23" t="str">
        <x:f>IF(AND($H28="OK",$D$5="OK",AP$9&gt;=$C28,AP$9&lt;=$D28),IF($E28=1,3,IF($E28&gt;0,2,1)),"")</x:f>
      </x:c>
      <x:c r="AQ28" s="23" t="str">
        <x:f>IF(AND($H28="OK",$D$5="OK",AQ$9&gt;=$C28,AQ$9&lt;=$D28),IF($E28=1,3,IF($E28&gt;0,2,1)),"")</x:f>
      </x:c>
      <x:c r="AR28" s="23" t="str">
        <x:f>IF(AND($H28="OK",$D$5="OK",AR$9&gt;=$C28,AR$9&lt;=$D28),IF($E28=1,3,IF($E28&gt;0,2,1)),"")</x:f>
      </x:c>
      <x:c r="AS28" s="23" t="str">
        <x:f>IF(AND($H28="OK",$D$5="OK",AS$9&gt;=$C28,AS$9&lt;=$D28),IF($E28=1,3,IF($E28&gt;0,2,1)),"")</x:f>
      </x:c>
      <x:c r="AT28" s="23" t="str">
        <x:f>IF(AND($H28="OK",$D$5="OK",AT$9&gt;=$C28,AT$9&lt;=$D28),IF($E28=1,3,IF($E28&gt;0,2,1)),"")</x:f>
      </x:c>
      <x:c r="AU28" s="23" t="str">
        <x:f>IF(AND($H28="OK",$D$5="OK",AU$9&gt;=$C28,AU$9&lt;=$D28),IF($E28=1,3,IF($E28&gt;0,2,1)),"")</x:f>
      </x:c>
      <x:c r="AV28" s="23" t="str">
        <x:f>IF(AND($H28="OK",$D$5="OK",AV$9&gt;=$C28,AV$9&lt;=$D28),IF($E28=1,3,IF($E28&gt;0,2,1)),"")</x:f>
      </x:c>
      <x:c r="AW28" s="23" t="str">
        <x:f>IF(AND($H28="OK",$D$5="OK",AW$9&gt;=$C28,AW$9&lt;=$D28),IF($E28=1,3,IF($E28&gt;0,2,1)),"")</x:f>
      </x:c>
      <x:c r="AX28" s="23" t="str">
        <x:f>IF(AND($H28="OK",$D$5="OK",AX$9&gt;=$C28,AX$9&lt;=$D28),IF($E28=1,3,IF($E28&gt;0,2,1)),"")</x:f>
      </x:c>
    </x:row>
    <x:row r="29" ht="30" customHeight="1">
      <x:c r="A29" s="8"/>
      <x:c r="B29" s="8"/>
      <x:c r="C29" s="11"/>
      <x:c r="D29" s="11"/>
      <x:c r="E29" s="12"/>
      <x:c r="F29" s="13" t="str">
        <x:f>IF(H29="OK",D29-C29+1,"")</x:f>
      </x:c>
      <x:c r="G29" s="10" t="str">
        <x:f>IF(H29="","",IF(H29&lt;&gt;"OK","Revisar datos",IF($D$5&lt;&gt;"OK","Revisar ajustes",IF(E29=1,"Terminada",IF(D29&lt;$B$5,"Atrasada",IF(E29&gt;0,"En curso","Pendiente"))))))</x:f>
      </x:c>
      <x:c r="H29" s="10" t="str">
        <x:f>IF(COUNTA(A29:E29)=0,"",IF(A29="","Falta actividad",IF(B29="","Falta responsable",IF(OR(C29="",D29=""),"Faltan fechas",IF(OR(NOT(ISNUMBER(C29)),NOT(ISNUMBER(D29))),"Fechas no válidas",IF(OR(C29&lt;DATE(2000,1,1),D29&gt;DATE(2099,12,31),C29&lt;&gt;INT(C29),D29&lt;&gt;INT(D29)),"Fechas no válidas",IF(D29&lt;C29,"Fin anterior al inicio",IF(OR(ISBLANK(E29),NOT(ISNUMBER(E29))),"Falta avance válido",IF(OR(E29&lt;0,E29&gt;1),"Avance fuera de rango","OK")))))))))</x:f>
      </x:c>
      <x:c r="I29" s="23" t="str">
        <x:f>IF(AND($H29="OK",$D$5="OK",I$9&gt;=$C29,I$9&lt;=$D29),IF($E29=1,3,IF($E29&gt;0,2,1)),"")</x:f>
      </x:c>
      <x:c r="J29" s="23" t="str">
        <x:f>IF(AND($H29="OK",$D$5="OK",J$9&gt;=$C29,J$9&lt;=$D29),IF($E29=1,3,IF($E29&gt;0,2,1)),"")</x:f>
      </x:c>
      <x:c r="K29" s="23" t="str">
        <x:f>IF(AND($H29="OK",$D$5="OK",K$9&gt;=$C29,K$9&lt;=$D29),IF($E29=1,3,IF($E29&gt;0,2,1)),"")</x:f>
      </x:c>
      <x:c r="L29" s="23" t="str">
        <x:f>IF(AND($H29="OK",$D$5="OK",L$9&gt;=$C29,L$9&lt;=$D29),IF($E29=1,3,IF($E29&gt;0,2,1)),"")</x:f>
      </x:c>
      <x:c r="M29" s="23" t="str">
        <x:f>IF(AND($H29="OK",$D$5="OK",M$9&gt;=$C29,M$9&lt;=$D29),IF($E29=1,3,IF($E29&gt;0,2,1)),"")</x:f>
      </x:c>
      <x:c r="N29" s="23" t="str">
        <x:f>IF(AND($H29="OK",$D$5="OK",N$9&gt;=$C29,N$9&lt;=$D29),IF($E29=1,3,IF($E29&gt;0,2,1)),"")</x:f>
      </x:c>
      <x:c r="O29" s="23" t="str">
        <x:f>IF(AND($H29="OK",$D$5="OK",O$9&gt;=$C29,O$9&lt;=$D29),IF($E29=1,3,IF($E29&gt;0,2,1)),"")</x:f>
      </x:c>
      <x:c r="P29" s="23" t="str">
        <x:f>IF(AND($H29="OK",$D$5="OK",P$9&gt;=$C29,P$9&lt;=$D29),IF($E29=1,3,IF($E29&gt;0,2,1)),"")</x:f>
      </x:c>
      <x:c r="Q29" s="23" t="str">
        <x:f>IF(AND($H29="OK",$D$5="OK",Q$9&gt;=$C29,Q$9&lt;=$D29),IF($E29=1,3,IF($E29&gt;0,2,1)),"")</x:f>
      </x:c>
      <x:c r="R29" s="23" t="str">
        <x:f>IF(AND($H29="OK",$D$5="OK",R$9&gt;=$C29,R$9&lt;=$D29),IF($E29=1,3,IF($E29&gt;0,2,1)),"")</x:f>
      </x:c>
      <x:c r="S29" s="23" t="str">
        <x:f>IF(AND($H29="OK",$D$5="OK",S$9&gt;=$C29,S$9&lt;=$D29),IF($E29=1,3,IF($E29&gt;0,2,1)),"")</x:f>
      </x:c>
      <x:c r="T29" s="23" t="str">
        <x:f>IF(AND($H29="OK",$D$5="OK",T$9&gt;=$C29,T$9&lt;=$D29),IF($E29=1,3,IF($E29&gt;0,2,1)),"")</x:f>
      </x:c>
      <x:c r="U29" s="23" t="str">
        <x:f>IF(AND($H29="OK",$D$5="OK",U$9&gt;=$C29,U$9&lt;=$D29),IF($E29=1,3,IF($E29&gt;0,2,1)),"")</x:f>
      </x:c>
      <x:c r="V29" s="23" t="str">
        <x:f>IF(AND($H29="OK",$D$5="OK",V$9&gt;=$C29,V$9&lt;=$D29),IF($E29=1,3,IF($E29&gt;0,2,1)),"")</x:f>
      </x:c>
      <x:c r="W29" s="23" t="str">
        <x:f>IF(AND($H29="OK",$D$5="OK",W$9&gt;=$C29,W$9&lt;=$D29),IF($E29=1,3,IF($E29&gt;0,2,1)),"")</x:f>
      </x:c>
      <x:c r="X29" s="23" t="str">
        <x:f>IF(AND($H29="OK",$D$5="OK",X$9&gt;=$C29,X$9&lt;=$D29),IF($E29=1,3,IF($E29&gt;0,2,1)),"")</x:f>
      </x:c>
      <x:c r="Y29" s="23" t="str">
        <x:f>IF(AND($H29="OK",$D$5="OK",Y$9&gt;=$C29,Y$9&lt;=$D29),IF($E29=1,3,IF($E29&gt;0,2,1)),"")</x:f>
      </x:c>
      <x:c r="Z29" s="23" t="str">
        <x:f>IF(AND($H29="OK",$D$5="OK",Z$9&gt;=$C29,Z$9&lt;=$D29),IF($E29=1,3,IF($E29&gt;0,2,1)),"")</x:f>
      </x:c>
      <x:c r="AA29" s="23" t="str">
        <x:f>IF(AND($H29="OK",$D$5="OK",AA$9&gt;=$C29,AA$9&lt;=$D29),IF($E29=1,3,IF($E29&gt;0,2,1)),"")</x:f>
      </x:c>
      <x:c r="AB29" s="23" t="str">
        <x:f>IF(AND($H29="OK",$D$5="OK",AB$9&gt;=$C29,AB$9&lt;=$D29),IF($E29=1,3,IF($E29&gt;0,2,1)),"")</x:f>
      </x:c>
      <x:c r="AC29" s="23" t="str">
        <x:f>IF(AND($H29="OK",$D$5="OK",AC$9&gt;=$C29,AC$9&lt;=$D29),IF($E29=1,3,IF($E29&gt;0,2,1)),"")</x:f>
      </x:c>
      <x:c r="AD29" s="23" t="str">
        <x:f>IF(AND($H29="OK",$D$5="OK",AD$9&gt;=$C29,AD$9&lt;=$D29),IF($E29=1,3,IF($E29&gt;0,2,1)),"")</x:f>
      </x:c>
      <x:c r="AE29" s="23" t="str">
        <x:f>IF(AND($H29="OK",$D$5="OK",AE$9&gt;=$C29,AE$9&lt;=$D29),IF($E29=1,3,IF($E29&gt;0,2,1)),"")</x:f>
      </x:c>
      <x:c r="AF29" s="23" t="str">
        <x:f>IF(AND($H29="OK",$D$5="OK",AF$9&gt;=$C29,AF$9&lt;=$D29),IF($E29=1,3,IF($E29&gt;0,2,1)),"")</x:f>
      </x:c>
      <x:c r="AG29" s="23" t="str">
        <x:f>IF(AND($H29="OK",$D$5="OK",AG$9&gt;=$C29,AG$9&lt;=$D29),IF($E29=1,3,IF($E29&gt;0,2,1)),"")</x:f>
      </x:c>
      <x:c r="AH29" s="23" t="str">
        <x:f>IF(AND($H29="OK",$D$5="OK",AH$9&gt;=$C29,AH$9&lt;=$D29),IF($E29=1,3,IF($E29&gt;0,2,1)),"")</x:f>
      </x:c>
      <x:c r="AI29" s="23" t="str">
        <x:f>IF(AND($H29="OK",$D$5="OK",AI$9&gt;=$C29,AI$9&lt;=$D29),IF($E29=1,3,IF($E29&gt;0,2,1)),"")</x:f>
      </x:c>
      <x:c r="AJ29" s="23" t="str">
        <x:f>IF(AND($H29="OK",$D$5="OK",AJ$9&gt;=$C29,AJ$9&lt;=$D29),IF($E29=1,3,IF($E29&gt;0,2,1)),"")</x:f>
      </x:c>
      <x:c r="AK29" s="23" t="str">
        <x:f>IF(AND($H29="OK",$D$5="OK",AK$9&gt;=$C29,AK$9&lt;=$D29),IF($E29=1,3,IF($E29&gt;0,2,1)),"")</x:f>
      </x:c>
      <x:c r="AL29" s="23" t="str">
        <x:f>IF(AND($H29="OK",$D$5="OK",AL$9&gt;=$C29,AL$9&lt;=$D29),IF($E29=1,3,IF($E29&gt;0,2,1)),"")</x:f>
      </x:c>
      <x:c r="AM29" s="23" t="str">
        <x:f>IF(AND($H29="OK",$D$5="OK",AM$9&gt;=$C29,AM$9&lt;=$D29),IF($E29=1,3,IF($E29&gt;0,2,1)),"")</x:f>
      </x:c>
      <x:c r="AN29" s="23" t="str">
        <x:f>IF(AND($H29="OK",$D$5="OK",AN$9&gt;=$C29,AN$9&lt;=$D29),IF($E29=1,3,IF($E29&gt;0,2,1)),"")</x:f>
      </x:c>
      <x:c r="AO29" s="23" t="str">
        <x:f>IF(AND($H29="OK",$D$5="OK",AO$9&gt;=$C29,AO$9&lt;=$D29),IF($E29=1,3,IF($E29&gt;0,2,1)),"")</x:f>
      </x:c>
      <x:c r="AP29" s="23" t="str">
        <x:f>IF(AND($H29="OK",$D$5="OK",AP$9&gt;=$C29,AP$9&lt;=$D29),IF($E29=1,3,IF($E29&gt;0,2,1)),"")</x:f>
      </x:c>
      <x:c r="AQ29" s="23" t="str">
        <x:f>IF(AND($H29="OK",$D$5="OK",AQ$9&gt;=$C29,AQ$9&lt;=$D29),IF($E29=1,3,IF($E29&gt;0,2,1)),"")</x:f>
      </x:c>
      <x:c r="AR29" s="23" t="str">
        <x:f>IF(AND($H29="OK",$D$5="OK",AR$9&gt;=$C29,AR$9&lt;=$D29),IF($E29=1,3,IF($E29&gt;0,2,1)),"")</x:f>
      </x:c>
      <x:c r="AS29" s="23" t="str">
        <x:f>IF(AND($H29="OK",$D$5="OK",AS$9&gt;=$C29,AS$9&lt;=$D29),IF($E29=1,3,IF($E29&gt;0,2,1)),"")</x:f>
      </x:c>
      <x:c r="AT29" s="23" t="str">
        <x:f>IF(AND($H29="OK",$D$5="OK",AT$9&gt;=$C29,AT$9&lt;=$D29),IF($E29=1,3,IF($E29&gt;0,2,1)),"")</x:f>
      </x:c>
      <x:c r="AU29" s="23" t="str">
        <x:f>IF(AND($H29="OK",$D$5="OK",AU$9&gt;=$C29,AU$9&lt;=$D29),IF($E29=1,3,IF($E29&gt;0,2,1)),"")</x:f>
      </x:c>
      <x:c r="AV29" s="23" t="str">
        <x:f>IF(AND($H29="OK",$D$5="OK",AV$9&gt;=$C29,AV$9&lt;=$D29),IF($E29=1,3,IF($E29&gt;0,2,1)),"")</x:f>
      </x:c>
      <x:c r="AW29" s="23" t="str">
        <x:f>IF(AND($H29="OK",$D$5="OK",AW$9&gt;=$C29,AW$9&lt;=$D29),IF($E29=1,3,IF($E29&gt;0,2,1)),"")</x:f>
      </x:c>
      <x:c r="AX29" s="23" t="str">
        <x:f>IF(AND($H29="OK",$D$5="OK",AX$9&gt;=$C29,AX$9&lt;=$D29),IF($E29=1,3,IF($E29&gt;0,2,1)),"")</x:f>
      </x:c>
    </x:row>
    <x:row r="30" ht="30" customHeight="1">
      <x:c r="A30" s="8"/>
      <x:c r="B30" s="8"/>
      <x:c r="C30" s="11"/>
      <x:c r="D30" s="11"/>
      <x:c r="E30" s="12"/>
      <x:c r="F30" s="13" t="str">
        <x:f>IF(H30="OK",D30-C30+1,"")</x:f>
      </x:c>
      <x:c r="G30" s="10" t="str">
        <x:f>IF(H30="","",IF(H30&lt;&gt;"OK","Revisar datos",IF($D$5&lt;&gt;"OK","Revisar ajustes",IF(E30=1,"Terminada",IF(D30&lt;$B$5,"Atrasada",IF(E30&gt;0,"En curso","Pendiente"))))))</x:f>
      </x:c>
      <x:c r="H30" s="10" t="str">
        <x:f>IF(COUNTA(A30:E30)=0,"",IF(A30="","Falta actividad",IF(B30="","Falta responsable",IF(OR(C30="",D30=""),"Faltan fechas",IF(OR(NOT(ISNUMBER(C30)),NOT(ISNUMBER(D30))),"Fechas no válidas",IF(OR(C30&lt;DATE(2000,1,1),D30&gt;DATE(2099,12,31),C30&lt;&gt;INT(C30),D30&lt;&gt;INT(D30)),"Fechas no válidas",IF(D30&lt;C30,"Fin anterior al inicio",IF(OR(ISBLANK(E30),NOT(ISNUMBER(E30))),"Falta avance válido",IF(OR(E30&lt;0,E30&gt;1),"Avance fuera de rango","OK")))))))))</x:f>
      </x:c>
      <x:c r="I30" s="23" t="str">
        <x:f>IF(AND($H30="OK",$D$5="OK",I$9&gt;=$C30,I$9&lt;=$D30),IF($E30=1,3,IF($E30&gt;0,2,1)),"")</x:f>
      </x:c>
      <x:c r="J30" s="23" t="str">
        <x:f>IF(AND($H30="OK",$D$5="OK",J$9&gt;=$C30,J$9&lt;=$D30),IF($E30=1,3,IF($E30&gt;0,2,1)),"")</x:f>
      </x:c>
      <x:c r="K30" s="23" t="str">
        <x:f>IF(AND($H30="OK",$D$5="OK",K$9&gt;=$C30,K$9&lt;=$D30),IF($E30=1,3,IF($E30&gt;0,2,1)),"")</x:f>
      </x:c>
      <x:c r="L30" s="23" t="str">
        <x:f>IF(AND($H30="OK",$D$5="OK",L$9&gt;=$C30,L$9&lt;=$D30),IF($E30=1,3,IF($E30&gt;0,2,1)),"")</x:f>
      </x:c>
      <x:c r="M30" s="23" t="str">
        <x:f>IF(AND($H30="OK",$D$5="OK",M$9&gt;=$C30,M$9&lt;=$D30),IF($E30=1,3,IF($E30&gt;0,2,1)),"")</x:f>
      </x:c>
      <x:c r="N30" s="23" t="str">
        <x:f>IF(AND($H30="OK",$D$5="OK",N$9&gt;=$C30,N$9&lt;=$D30),IF($E30=1,3,IF($E30&gt;0,2,1)),"")</x:f>
      </x:c>
      <x:c r="O30" s="23" t="str">
        <x:f>IF(AND($H30="OK",$D$5="OK",O$9&gt;=$C30,O$9&lt;=$D30),IF($E30=1,3,IF($E30&gt;0,2,1)),"")</x:f>
      </x:c>
      <x:c r="P30" s="23" t="str">
        <x:f>IF(AND($H30="OK",$D$5="OK",P$9&gt;=$C30,P$9&lt;=$D30),IF($E30=1,3,IF($E30&gt;0,2,1)),"")</x:f>
      </x:c>
      <x:c r="Q30" s="23" t="str">
        <x:f>IF(AND($H30="OK",$D$5="OK",Q$9&gt;=$C30,Q$9&lt;=$D30),IF($E30=1,3,IF($E30&gt;0,2,1)),"")</x:f>
      </x:c>
      <x:c r="R30" s="23" t="str">
        <x:f>IF(AND($H30="OK",$D$5="OK",R$9&gt;=$C30,R$9&lt;=$D30),IF($E30=1,3,IF($E30&gt;0,2,1)),"")</x:f>
      </x:c>
      <x:c r="S30" s="23" t="str">
        <x:f>IF(AND($H30="OK",$D$5="OK",S$9&gt;=$C30,S$9&lt;=$D30),IF($E30=1,3,IF($E30&gt;0,2,1)),"")</x:f>
      </x:c>
      <x:c r="T30" s="23" t="str">
        <x:f>IF(AND($H30="OK",$D$5="OK",T$9&gt;=$C30,T$9&lt;=$D30),IF($E30=1,3,IF($E30&gt;0,2,1)),"")</x:f>
      </x:c>
      <x:c r="U30" s="23" t="str">
        <x:f>IF(AND($H30="OK",$D$5="OK",U$9&gt;=$C30,U$9&lt;=$D30),IF($E30=1,3,IF($E30&gt;0,2,1)),"")</x:f>
      </x:c>
      <x:c r="V30" s="23" t="str">
        <x:f>IF(AND($H30="OK",$D$5="OK",V$9&gt;=$C30,V$9&lt;=$D30),IF($E30=1,3,IF($E30&gt;0,2,1)),"")</x:f>
      </x:c>
      <x:c r="W30" s="23" t="str">
        <x:f>IF(AND($H30="OK",$D$5="OK",W$9&gt;=$C30,W$9&lt;=$D30),IF($E30=1,3,IF($E30&gt;0,2,1)),"")</x:f>
      </x:c>
      <x:c r="X30" s="23" t="str">
        <x:f>IF(AND($H30="OK",$D$5="OK",X$9&gt;=$C30,X$9&lt;=$D30),IF($E30=1,3,IF($E30&gt;0,2,1)),"")</x:f>
      </x:c>
      <x:c r="Y30" s="23" t="str">
        <x:f>IF(AND($H30="OK",$D$5="OK",Y$9&gt;=$C30,Y$9&lt;=$D30),IF($E30=1,3,IF($E30&gt;0,2,1)),"")</x:f>
      </x:c>
      <x:c r="Z30" s="23" t="str">
        <x:f>IF(AND($H30="OK",$D$5="OK",Z$9&gt;=$C30,Z$9&lt;=$D30),IF($E30=1,3,IF($E30&gt;0,2,1)),"")</x:f>
      </x:c>
      <x:c r="AA30" s="23" t="str">
        <x:f>IF(AND($H30="OK",$D$5="OK",AA$9&gt;=$C30,AA$9&lt;=$D30),IF($E30=1,3,IF($E30&gt;0,2,1)),"")</x:f>
      </x:c>
      <x:c r="AB30" s="23" t="str">
        <x:f>IF(AND($H30="OK",$D$5="OK",AB$9&gt;=$C30,AB$9&lt;=$D30),IF($E30=1,3,IF($E30&gt;0,2,1)),"")</x:f>
      </x:c>
      <x:c r="AC30" s="23" t="str">
        <x:f>IF(AND($H30="OK",$D$5="OK",AC$9&gt;=$C30,AC$9&lt;=$D30),IF($E30=1,3,IF($E30&gt;0,2,1)),"")</x:f>
      </x:c>
      <x:c r="AD30" s="23" t="str">
        <x:f>IF(AND($H30="OK",$D$5="OK",AD$9&gt;=$C30,AD$9&lt;=$D30),IF($E30=1,3,IF($E30&gt;0,2,1)),"")</x:f>
      </x:c>
      <x:c r="AE30" s="23" t="str">
        <x:f>IF(AND($H30="OK",$D$5="OK",AE$9&gt;=$C30,AE$9&lt;=$D30),IF($E30=1,3,IF($E30&gt;0,2,1)),"")</x:f>
      </x:c>
      <x:c r="AF30" s="23" t="str">
        <x:f>IF(AND($H30="OK",$D$5="OK",AF$9&gt;=$C30,AF$9&lt;=$D30),IF($E30=1,3,IF($E30&gt;0,2,1)),"")</x:f>
      </x:c>
      <x:c r="AG30" s="23" t="str">
        <x:f>IF(AND($H30="OK",$D$5="OK",AG$9&gt;=$C30,AG$9&lt;=$D30),IF($E30=1,3,IF($E30&gt;0,2,1)),"")</x:f>
      </x:c>
      <x:c r="AH30" s="23" t="str">
        <x:f>IF(AND($H30="OK",$D$5="OK",AH$9&gt;=$C30,AH$9&lt;=$D30),IF($E30=1,3,IF($E30&gt;0,2,1)),"")</x:f>
      </x:c>
      <x:c r="AI30" s="23" t="str">
        <x:f>IF(AND($H30="OK",$D$5="OK",AI$9&gt;=$C30,AI$9&lt;=$D30),IF($E30=1,3,IF($E30&gt;0,2,1)),"")</x:f>
      </x:c>
      <x:c r="AJ30" s="23" t="str">
        <x:f>IF(AND($H30="OK",$D$5="OK",AJ$9&gt;=$C30,AJ$9&lt;=$D30),IF($E30=1,3,IF($E30&gt;0,2,1)),"")</x:f>
      </x:c>
      <x:c r="AK30" s="23" t="str">
        <x:f>IF(AND($H30="OK",$D$5="OK",AK$9&gt;=$C30,AK$9&lt;=$D30),IF($E30=1,3,IF($E30&gt;0,2,1)),"")</x:f>
      </x:c>
      <x:c r="AL30" s="23" t="str">
        <x:f>IF(AND($H30="OK",$D$5="OK",AL$9&gt;=$C30,AL$9&lt;=$D30),IF($E30=1,3,IF($E30&gt;0,2,1)),"")</x:f>
      </x:c>
      <x:c r="AM30" s="23" t="str">
        <x:f>IF(AND($H30="OK",$D$5="OK",AM$9&gt;=$C30,AM$9&lt;=$D30),IF($E30=1,3,IF($E30&gt;0,2,1)),"")</x:f>
      </x:c>
      <x:c r="AN30" s="23" t="str">
        <x:f>IF(AND($H30="OK",$D$5="OK",AN$9&gt;=$C30,AN$9&lt;=$D30),IF($E30=1,3,IF($E30&gt;0,2,1)),"")</x:f>
      </x:c>
      <x:c r="AO30" s="23" t="str">
        <x:f>IF(AND($H30="OK",$D$5="OK",AO$9&gt;=$C30,AO$9&lt;=$D30),IF($E30=1,3,IF($E30&gt;0,2,1)),"")</x:f>
      </x:c>
      <x:c r="AP30" s="23" t="str">
        <x:f>IF(AND($H30="OK",$D$5="OK",AP$9&gt;=$C30,AP$9&lt;=$D30),IF($E30=1,3,IF($E30&gt;0,2,1)),"")</x:f>
      </x:c>
      <x:c r="AQ30" s="23" t="str">
        <x:f>IF(AND($H30="OK",$D$5="OK",AQ$9&gt;=$C30,AQ$9&lt;=$D30),IF($E30=1,3,IF($E30&gt;0,2,1)),"")</x:f>
      </x:c>
      <x:c r="AR30" s="23" t="str">
        <x:f>IF(AND($H30="OK",$D$5="OK",AR$9&gt;=$C30,AR$9&lt;=$D30),IF($E30=1,3,IF($E30&gt;0,2,1)),"")</x:f>
      </x:c>
      <x:c r="AS30" s="23" t="str">
        <x:f>IF(AND($H30="OK",$D$5="OK",AS$9&gt;=$C30,AS$9&lt;=$D30),IF($E30=1,3,IF($E30&gt;0,2,1)),"")</x:f>
      </x:c>
      <x:c r="AT30" s="23" t="str">
        <x:f>IF(AND($H30="OK",$D$5="OK",AT$9&gt;=$C30,AT$9&lt;=$D30),IF($E30=1,3,IF($E30&gt;0,2,1)),"")</x:f>
      </x:c>
      <x:c r="AU30" s="23" t="str">
        <x:f>IF(AND($H30="OK",$D$5="OK",AU$9&gt;=$C30,AU$9&lt;=$D30),IF($E30=1,3,IF($E30&gt;0,2,1)),"")</x:f>
      </x:c>
      <x:c r="AV30" s="23" t="str">
        <x:f>IF(AND($H30="OK",$D$5="OK",AV$9&gt;=$C30,AV$9&lt;=$D30),IF($E30=1,3,IF($E30&gt;0,2,1)),"")</x:f>
      </x:c>
      <x:c r="AW30" s="23" t="str">
        <x:f>IF(AND($H30="OK",$D$5="OK",AW$9&gt;=$C30,AW$9&lt;=$D30),IF($E30=1,3,IF($E30&gt;0,2,1)),"")</x:f>
      </x:c>
      <x:c r="AX30" s="23" t="str">
        <x:f>IF(AND($H30="OK",$D$5="OK",AX$9&gt;=$C30,AX$9&lt;=$D30),IF($E30=1,3,IF($E30&gt;0,2,1)),"")</x:f>
      </x:c>
    </x:row>
    <x:row r="31" ht="30" customHeight="1">
      <x:c r="A31" s="8"/>
      <x:c r="B31" s="8"/>
      <x:c r="C31" s="11"/>
      <x:c r="D31" s="11"/>
      <x:c r="E31" s="12"/>
      <x:c r="F31" s="13" t="str">
        <x:f>IF(H31="OK",D31-C31+1,"")</x:f>
      </x:c>
      <x:c r="G31" s="10" t="str">
        <x:f>IF(H31="","",IF(H31&lt;&gt;"OK","Revisar datos",IF($D$5&lt;&gt;"OK","Revisar ajustes",IF(E31=1,"Terminada",IF(D31&lt;$B$5,"Atrasada",IF(E31&gt;0,"En curso","Pendiente"))))))</x:f>
      </x:c>
      <x:c r="H31" s="10" t="str">
        <x:f>IF(COUNTA(A31:E31)=0,"",IF(A31="","Falta actividad",IF(B31="","Falta responsable",IF(OR(C31="",D31=""),"Faltan fechas",IF(OR(NOT(ISNUMBER(C31)),NOT(ISNUMBER(D31))),"Fechas no válidas",IF(OR(C31&lt;DATE(2000,1,1),D31&gt;DATE(2099,12,31),C31&lt;&gt;INT(C31),D31&lt;&gt;INT(D31)),"Fechas no válidas",IF(D31&lt;C31,"Fin anterior al inicio",IF(OR(ISBLANK(E31),NOT(ISNUMBER(E31))),"Falta avance válido",IF(OR(E31&lt;0,E31&gt;1),"Avance fuera de rango","OK")))))))))</x:f>
      </x:c>
      <x:c r="I31" s="23" t="str">
        <x:f>IF(AND($H31="OK",$D$5="OK",I$9&gt;=$C31,I$9&lt;=$D31),IF($E31=1,3,IF($E31&gt;0,2,1)),"")</x:f>
      </x:c>
      <x:c r="J31" s="23" t="str">
        <x:f>IF(AND($H31="OK",$D$5="OK",J$9&gt;=$C31,J$9&lt;=$D31),IF($E31=1,3,IF($E31&gt;0,2,1)),"")</x:f>
      </x:c>
      <x:c r="K31" s="23" t="str">
        <x:f>IF(AND($H31="OK",$D$5="OK",K$9&gt;=$C31,K$9&lt;=$D31),IF($E31=1,3,IF($E31&gt;0,2,1)),"")</x:f>
      </x:c>
      <x:c r="L31" s="23" t="str">
        <x:f>IF(AND($H31="OK",$D$5="OK",L$9&gt;=$C31,L$9&lt;=$D31),IF($E31=1,3,IF($E31&gt;0,2,1)),"")</x:f>
      </x:c>
      <x:c r="M31" s="23" t="str">
        <x:f>IF(AND($H31="OK",$D$5="OK",M$9&gt;=$C31,M$9&lt;=$D31),IF($E31=1,3,IF($E31&gt;0,2,1)),"")</x:f>
      </x:c>
      <x:c r="N31" s="23" t="str">
        <x:f>IF(AND($H31="OK",$D$5="OK",N$9&gt;=$C31,N$9&lt;=$D31),IF($E31=1,3,IF($E31&gt;0,2,1)),"")</x:f>
      </x:c>
      <x:c r="O31" s="23" t="str">
        <x:f>IF(AND($H31="OK",$D$5="OK",O$9&gt;=$C31,O$9&lt;=$D31),IF($E31=1,3,IF($E31&gt;0,2,1)),"")</x:f>
      </x:c>
      <x:c r="P31" s="23" t="str">
        <x:f>IF(AND($H31="OK",$D$5="OK",P$9&gt;=$C31,P$9&lt;=$D31),IF($E31=1,3,IF($E31&gt;0,2,1)),"")</x:f>
      </x:c>
      <x:c r="Q31" s="23" t="str">
        <x:f>IF(AND($H31="OK",$D$5="OK",Q$9&gt;=$C31,Q$9&lt;=$D31),IF($E31=1,3,IF($E31&gt;0,2,1)),"")</x:f>
      </x:c>
      <x:c r="R31" s="23" t="str">
        <x:f>IF(AND($H31="OK",$D$5="OK",R$9&gt;=$C31,R$9&lt;=$D31),IF($E31=1,3,IF($E31&gt;0,2,1)),"")</x:f>
      </x:c>
      <x:c r="S31" s="23" t="str">
        <x:f>IF(AND($H31="OK",$D$5="OK",S$9&gt;=$C31,S$9&lt;=$D31),IF($E31=1,3,IF($E31&gt;0,2,1)),"")</x:f>
      </x:c>
      <x:c r="T31" s="23" t="str">
        <x:f>IF(AND($H31="OK",$D$5="OK",T$9&gt;=$C31,T$9&lt;=$D31),IF($E31=1,3,IF($E31&gt;0,2,1)),"")</x:f>
      </x:c>
      <x:c r="U31" s="23" t="str">
        <x:f>IF(AND($H31="OK",$D$5="OK",U$9&gt;=$C31,U$9&lt;=$D31),IF($E31=1,3,IF($E31&gt;0,2,1)),"")</x:f>
      </x:c>
      <x:c r="V31" s="23" t="str">
        <x:f>IF(AND($H31="OK",$D$5="OK",V$9&gt;=$C31,V$9&lt;=$D31),IF($E31=1,3,IF($E31&gt;0,2,1)),"")</x:f>
      </x:c>
      <x:c r="W31" s="23" t="str">
        <x:f>IF(AND($H31="OK",$D$5="OK",W$9&gt;=$C31,W$9&lt;=$D31),IF($E31=1,3,IF($E31&gt;0,2,1)),"")</x:f>
      </x:c>
      <x:c r="X31" s="23" t="str">
        <x:f>IF(AND($H31="OK",$D$5="OK",X$9&gt;=$C31,X$9&lt;=$D31),IF($E31=1,3,IF($E31&gt;0,2,1)),"")</x:f>
      </x:c>
      <x:c r="Y31" s="23" t="str">
        <x:f>IF(AND($H31="OK",$D$5="OK",Y$9&gt;=$C31,Y$9&lt;=$D31),IF($E31=1,3,IF($E31&gt;0,2,1)),"")</x:f>
      </x:c>
      <x:c r="Z31" s="23" t="str">
        <x:f>IF(AND($H31="OK",$D$5="OK",Z$9&gt;=$C31,Z$9&lt;=$D31),IF($E31=1,3,IF($E31&gt;0,2,1)),"")</x:f>
      </x:c>
      <x:c r="AA31" s="23" t="str">
        <x:f>IF(AND($H31="OK",$D$5="OK",AA$9&gt;=$C31,AA$9&lt;=$D31),IF($E31=1,3,IF($E31&gt;0,2,1)),"")</x:f>
      </x:c>
      <x:c r="AB31" s="23" t="str">
        <x:f>IF(AND($H31="OK",$D$5="OK",AB$9&gt;=$C31,AB$9&lt;=$D31),IF($E31=1,3,IF($E31&gt;0,2,1)),"")</x:f>
      </x:c>
      <x:c r="AC31" s="23" t="str">
        <x:f>IF(AND($H31="OK",$D$5="OK",AC$9&gt;=$C31,AC$9&lt;=$D31),IF($E31=1,3,IF($E31&gt;0,2,1)),"")</x:f>
      </x:c>
      <x:c r="AD31" s="23" t="str">
        <x:f>IF(AND($H31="OK",$D$5="OK",AD$9&gt;=$C31,AD$9&lt;=$D31),IF($E31=1,3,IF($E31&gt;0,2,1)),"")</x:f>
      </x:c>
      <x:c r="AE31" s="23" t="str">
        <x:f>IF(AND($H31="OK",$D$5="OK",AE$9&gt;=$C31,AE$9&lt;=$D31),IF($E31=1,3,IF($E31&gt;0,2,1)),"")</x:f>
      </x:c>
      <x:c r="AF31" s="23" t="str">
        <x:f>IF(AND($H31="OK",$D$5="OK",AF$9&gt;=$C31,AF$9&lt;=$D31),IF($E31=1,3,IF($E31&gt;0,2,1)),"")</x:f>
      </x:c>
      <x:c r="AG31" s="23" t="str">
        <x:f>IF(AND($H31="OK",$D$5="OK",AG$9&gt;=$C31,AG$9&lt;=$D31),IF($E31=1,3,IF($E31&gt;0,2,1)),"")</x:f>
      </x:c>
      <x:c r="AH31" s="23" t="str">
        <x:f>IF(AND($H31="OK",$D$5="OK",AH$9&gt;=$C31,AH$9&lt;=$D31),IF($E31=1,3,IF($E31&gt;0,2,1)),"")</x:f>
      </x:c>
      <x:c r="AI31" s="23" t="str">
        <x:f>IF(AND($H31="OK",$D$5="OK",AI$9&gt;=$C31,AI$9&lt;=$D31),IF($E31=1,3,IF($E31&gt;0,2,1)),"")</x:f>
      </x:c>
      <x:c r="AJ31" s="23" t="str">
        <x:f>IF(AND($H31="OK",$D$5="OK",AJ$9&gt;=$C31,AJ$9&lt;=$D31),IF($E31=1,3,IF($E31&gt;0,2,1)),"")</x:f>
      </x:c>
      <x:c r="AK31" s="23" t="str">
        <x:f>IF(AND($H31="OK",$D$5="OK",AK$9&gt;=$C31,AK$9&lt;=$D31),IF($E31=1,3,IF($E31&gt;0,2,1)),"")</x:f>
      </x:c>
      <x:c r="AL31" s="23" t="str">
        <x:f>IF(AND($H31="OK",$D$5="OK",AL$9&gt;=$C31,AL$9&lt;=$D31),IF($E31=1,3,IF($E31&gt;0,2,1)),"")</x:f>
      </x:c>
      <x:c r="AM31" s="23" t="str">
        <x:f>IF(AND($H31="OK",$D$5="OK",AM$9&gt;=$C31,AM$9&lt;=$D31),IF($E31=1,3,IF($E31&gt;0,2,1)),"")</x:f>
      </x:c>
      <x:c r="AN31" s="23" t="str">
        <x:f>IF(AND($H31="OK",$D$5="OK",AN$9&gt;=$C31,AN$9&lt;=$D31),IF($E31=1,3,IF($E31&gt;0,2,1)),"")</x:f>
      </x:c>
      <x:c r="AO31" s="23" t="str">
        <x:f>IF(AND($H31="OK",$D$5="OK",AO$9&gt;=$C31,AO$9&lt;=$D31),IF($E31=1,3,IF($E31&gt;0,2,1)),"")</x:f>
      </x:c>
      <x:c r="AP31" s="23" t="str">
        <x:f>IF(AND($H31="OK",$D$5="OK",AP$9&gt;=$C31,AP$9&lt;=$D31),IF($E31=1,3,IF($E31&gt;0,2,1)),"")</x:f>
      </x:c>
      <x:c r="AQ31" s="23" t="str">
        <x:f>IF(AND($H31="OK",$D$5="OK",AQ$9&gt;=$C31,AQ$9&lt;=$D31),IF($E31=1,3,IF($E31&gt;0,2,1)),"")</x:f>
      </x:c>
      <x:c r="AR31" s="23" t="str">
        <x:f>IF(AND($H31="OK",$D$5="OK",AR$9&gt;=$C31,AR$9&lt;=$D31),IF($E31=1,3,IF($E31&gt;0,2,1)),"")</x:f>
      </x:c>
      <x:c r="AS31" s="23" t="str">
        <x:f>IF(AND($H31="OK",$D$5="OK",AS$9&gt;=$C31,AS$9&lt;=$D31),IF($E31=1,3,IF($E31&gt;0,2,1)),"")</x:f>
      </x:c>
      <x:c r="AT31" s="23" t="str">
        <x:f>IF(AND($H31="OK",$D$5="OK",AT$9&gt;=$C31,AT$9&lt;=$D31),IF($E31=1,3,IF($E31&gt;0,2,1)),"")</x:f>
      </x:c>
      <x:c r="AU31" s="23" t="str">
        <x:f>IF(AND($H31="OK",$D$5="OK",AU$9&gt;=$C31,AU$9&lt;=$D31),IF($E31=1,3,IF($E31&gt;0,2,1)),"")</x:f>
      </x:c>
      <x:c r="AV31" s="23" t="str">
        <x:f>IF(AND($H31="OK",$D$5="OK",AV$9&gt;=$C31,AV$9&lt;=$D31),IF($E31=1,3,IF($E31&gt;0,2,1)),"")</x:f>
      </x:c>
      <x:c r="AW31" s="23" t="str">
        <x:f>IF(AND($H31="OK",$D$5="OK",AW$9&gt;=$C31,AW$9&lt;=$D31),IF($E31=1,3,IF($E31&gt;0,2,1)),"")</x:f>
      </x:c>
      <x:c r="AX31" s="23" t="str">
        <x:f>IF(AND($H31="OK",$D$5="OK",AX$9&gt;=$C31,AX$9&lt;=$D31),IF($E31=1,3,IF($E31&gt;0,2,1)),"")</x:f>
      </x:c>
    </x:row>
    <x:row r="32" ht="30" customHeight="1">
      <x:c r="A32" s="8"/>
      <x:c r="B32" s="8"/>
      <x:c r="C32" s="11"/>
      <x:c r="D32" s="11"/>
      <x:c r="E32" s="12"/>
      <x:c r="F32" s="13" t="str">
        <x:f>IF(H32="OK",D32-C32+1,"")</x:f>
      </x:c>
      <x:c r="G32" s="10" t="str">
        <x:f>IF(H32="","",IF(H32&lt;&gt;"OK","Revisar datos",IF($D$5&lt;&gt;"OK","Revisar ajustes",IF(E32=1,"Terminada",IF(D32&lt;$B$5,"Atrasada",IF(E32&gt;0,"En curso","Pendiente"))))))</x:f>
      </x:c>
      <x:c r="H32" s="10" t="str">
        <x:f>IF(COUNTA(A32:E32)=0,"",IF(A32="","Falta actividad",IF(B32="","Falta responsable",IF(OR(C32="",D32=""),"Faltan fechas",IF(OR(NOT(ISNUMBER(C32)),NOT(ISNUMBER(D32))),"Fechas no válidas",IF(OR(C32&lt;DATE(2000,1,1),D32&gt;DATE(2099,12,31),C32&lt;&gt;INT(C32),D32&lt;&gt;INT(D32)),"Fechas no válidas",IF(D32&lt;C32,"Fin anterior al inicio",IF(OR(ISBLANK(E32),NOT(ISNUMBER(E32))),"Falta avance válido",IF(OR(E32&lt;0,E32&gt;1),"Avance fuera de rango","OK")))))))))</x:f>
      </x:c>
      <x:c r="I32" s="23" t="str">
        <x:f>IF(AND($H32="OK",$D$5="OK",I$9&gt;=$C32,I$9&lt;=$D32),IF($E32=1,3,IF($E32&gt;0,2,1)),"")</x:f>
      </x:c>
      <x:c r="J32" s="23" t="str">
        <x:f>IF(AND($H32="OK",$D$5="OK",J$9&gt;=$C32,J$9&lt;=$D32),IF($E32=1,3,IF($E32&gt;0,2,1)),"")</x:f>
      </x:c>
      <x:c r="K32" s="23" t="str">
        <x:f>IF(AND($H32="OK",$D$5="OK",K$9&gt;=$C32,K$9&lt;=$D32),IF($E32=1,3,IF($E32&gt;0,2,1)),"")</x:f>
      </x:c>
      <x:c r="L32" s="23" t="str">
        <x:f>IF(AND($H32="OK",$D$5="OK",L$9&gt;=$C32,L$9&lt;=$D32),IF($E32=1,3,IF($E32&gt;0,2,1)),"")</x:f>
      </x:c>
      <x:c r="M32" s="23" t="str">
        <x:f>IF(AND($H32="OK",$D$5="OK",M$9&gt;=$C32,M$9&lt;=$D32),IF($E32=1,3,IF($E32&gt;0,2,1)),"")</x:f>
      </x:c>
      <x:c r="N32" s="23" t="str">
        <x:f>IF(AND($H32="OK",$D$5="OK",N$9&gt;=$C32,N$9&lt;=$D32),IF($E32=1,3,IF($E32&gt;0,2,1)),"")</x:f>
      </x:c>
      <x:c r="O32" s="23" t="str">
        <x:f>IF(AND($H32="OK",$D$5="OK",O$9&gt;=$C32,O$9&lt;=$D32),IF($E32=1,3,IF($E32&gt;0,2,1)),"")</x:f>
      </x:c>
      <x:c r="P32" s="23" t="str">
        <x:f>IF(AND($H32="OK",$D$5="OK",P$9&gt;=$C32,P$9&lt;=$D32),IF($E32=1,3,IF($E32&gt;0,2,1)),"")</x:f>
      </x:c>
      <x:c r="Q32" s="23" t="str">
        <x:f>IF(AND($H32="OK",$D$5="OK",Q$9&gt;=$C32,Q$9&lt;=$D32),IF($E32=1,3,IF($E32&gt;0,2,1)),"")</x:f>
      </x:c>
      <x:c r="R32" s="23" t="str">
        <x:f>IF(AND($H32="OK",$D$5="OK",R$9&gt;=$C32,R$9&lt;=$D32),IF($E32=1,3,IF($E32&gt;0,2,1)),"")</x:f>
      </x:c>
      <x:c r="S32" s="23" t="str">
        <x:f>IF(AND($H32="OK",$D$5="OK",S$9&gt;=$C32,S$9&lt;=$D32),IF($E32=1,3,IF($E32&gt;0,2,1)),"")</x:f>
      </x:c>
      <x:c r="T32" s="23" t="str">
        <x:f>IF(AND($H32="OK",$D$5="OK",T$9&gt;=$C32,T$9&lt;=$D32),IF($E32=1,3,IF($E32&gt;0,2,1)),"")</x:f>
      </x:c>
      <x:c r="U32" s="23" t="str">
        <x:f>IF(AND($H32="OK",$D$5="OK",U$9&gt;=$C32,U$9&lt;=$D32),IF($E32=1,3,IF($E32&gt;0,2,1)),"")</x:f>
      </x:c>
      <x:c r="V32" s="23" t="str">
        <x:f>IF(AND($H32="OK",$D$5="OK",V$9&gt;=$C32,V$9&lt;=$D32),IF($E32=1,3,IF($E32&gt;0,2,1)),"")</x:f>
      </x:c>
      <x:c r="W32" s="23" t="str">
        <x:f>IF(AND($H32="OK",$D$5="OK",W$9&gt;=$C32,W$9&lt;=$D32),IF($E32=1,3,IF($E32&gt;0,2,1)),"")</x:f>
      </x:c>
      <x:c r="X32" s="23" t="str">
        <x:f>IF(AND($H32="OK",$D$5="OK",X$9&gt;=$C32,X$9&lt;=$D32),IF($E32=1,3,IF($E32&gt;0,2,1)),"")</x:f>
      </x:c>
      <x:c r="Y32" s="23" t="str">
        <x:f>IF(AND($H32="OK",$D$5="OK",Y$9&gt;=$C32,Y$9&lt;=$D32),IF($E32=1,3,IF($E32&gt;0,2,1)),"")</x:f>
      </x:c>
      <x:c r="Z32" s="23" t="str">
        <x:f>IF(AND($H32="OK",$D$5="OK",Z$9&gt;=$C32,Z$9&lt;=$D32),IF($E32=1,3,IF($E32&gt;0,2,1)),"")</x:f>
      </x:c>
      <x:c r="AA32" s="23" t="str">
        <x:f>IF(AND($H32="OK",$D$5="OK",AA$9&gt;=$C32,AA$9&lt;=$D32),IF($E32=1,3,IF($E32&gt;0,2,1)),"")</x:f>
      </x:c>
      <x:c r="AB32" s="23" t="str">
        <x:f>IF(AND($H32="OK",$D$5="OK",AB$9&gt;=$C32,AB$9&lt;=$D32),IF($E32=1,3,IF($E32&gt;0,2,1)),"")</x:f>
      </x:c>
      <x:c r="AC32" s="23" t="str">
        <x:f>IF(AND($H32="OK",$D$5="OK",AC$9&gt;=$C32,AC$9&lt;=$D32),IF($E32=1,3,IF($E32&gt;0,2,1)),"")</x:f>
      </x:c>
      <x:c r="AD32" s="23" t="str">
        <x:f>IF(AND($H32="OK",$D$5="OK",AD$9&gt;=$C32,AD$9&lt;=$D32),IF($E32=1,3,IF($E32&gt;0,2,1)),"")</x:f>
      </x:c>
      <x:c r="AE32" s="23" t="str">
        <x:f>IF(AND($H32="OK",$D$5="OK",AE$9&gt;=$C32,AE$9&lt;=$D32),IF($E32=1,3,IF($E32&gt;0,2,1)),"")</x:f>
      </x:c>
      <x:c r="AF32" s="23" t="str">
        <x:f>IF(AND($H32="OK",$D$5="OK",AF$9&gt;=$C32,AF$9&lt;=$D32),IF($E32=1,3,IF($E32&gt;0,2,1)),"")</x:f>
      </x:c>
      <x:c r="AG32" s="23" t="str">
        <x:f>IF(AND($H32="OK",$D$5="OK",AG$9&gt;=$C32,AG$9&lt;=$D32),IF($E32=1,3,IF($E32&gt;0,2,1)),"")</x:f>
      </x:c>
      <x:c r="AH32" s="23" t="str">
        <x:f>IF(AND($H32="OK",$D$5="OK",AH$9&gt;=$C32,AH$9&lt;=$D32),IF($E32=1,3,IF($E32&gt;0,2,1)),"")</x:f>
      </x:c>
      <x:c r="AI32" s="23" t="str">
        <x:f>IF(AND($H32="OK",$D$5="OK",AI$9&gt;=$C32,AI$9&lt;=$D32),IF($E32=1,3,IF($E32&gt;0,2,1)),"")</x:f>
      </x:c>
      <x:c r="AJ32" s="23" t="str">
        <x:f>IF(AND($H32="OK",$D$5="OK",AJ$9&gt;=$C32,AJ$9&lt;=$D32),IF($E32=1,3,IF($E32&gt;0,2,1)),"")</x:f>
      </x:c>
      <x:c r="AK32" s="23" t="str">
        <x:f>IF(AND($H32="OK",$D$5="OK",AK$9&gt;=$C32,AK$9&lt;=$D32),IF($E32=1,3,IF($E32&gt;0,2,1)),"")</x:f>
      </x:c>
      <x:c r="AL32" s="23" t="str">
        <x:f>IF(AND($H32="OK",$D$5="OK",AL$9&gt;=$C32,AL$9&lt;=$D32),IF($E32=1,3,IF($E32&gt;0,2,1)),"")</x:f>
      </x:c>
      <x:c r="AM32" s="23" t="str">
        <x:f>IF(AND($H32="OK",$D$5="OK",AM$9&gt;=$C32,AM$9&lt;=$D32),IF($E32=1,3,IF($E32&gt;0,2,1)),"")</x:f>
      </x:c>
      <x:c r="AN32" s="23" t="str">
        <x:f>IF(AND($H32="OK",$D$5="OK",AN$9&gt;=$C32,AN$9&lt;=$D32),IF($E32=1,3,IF($E32&gt;0,2,1)),"")</x:f>
      </x:c>
      <x:c r="AO32" s="23" t="str">
        <x:f>IF(AND($H32="OK",$D$5="OK",AO$9&gt;=$C32,AO$9&lt;=$D32),IF($E32=1,3,IF($E32&gt;0,2,1)),"")</x:f>
      </x:c>
      <x:c r="AP32" s="23" t="str">
        <x:f>IF(AND($H32="OK",$D$5="OK",AP$9&gt;=$C32,AP$9&lt;=$D32),IF($E32=1,3,IF($E32&gt;0,2,1)),"")</x:f>
      </x:c>
      <x:c r="AQ32" s="23" t="str">
        <x:f>IF(AND($H32="OK",$D$5="OK",AQ$9&gt;=$C32,AQ$9&lt;=$D32),IF($E32=1,3,IF($E32&gt;0,2,1)),"")</x:f>
      </x:c>
      <x:c r="AR32" s="23" t="str">
        <x:f>IF(AND($H32="OK",$D$5="OK",AR$9&gt;=$C32,AR$9&lt;=$D32),IF($E32=1,3,IF($E32&gt;0,2,1)),"")</x:f>
      </x:c>
      <x:c r="AS32" s="23" t="str">
        <x:f>IF(AND($H32="OK",$D$5="OK",AS$9&gt;=$C32,AS$9&lt;=$D32),IF($E32=1,3,IF($E32&gt;0,2,1)),"")</x:f>
      </x:c>
      <x:c r="AT32" s="23" t="str">
        <x:f>IF(AND($H32="OK",$D$5="OK",AT$9&gt;=$C32,AT$9&lt;=$D32),IF($E32=1,3,IF($E32&gt;0,2,1)),"")</x:f>
      </x:c>
      <x:c r="AU32" s="23" t="str">
        <x:f>IF(AND($H32="OK",$D$5="OK",AU$9&gt;=$C32,AU$9&lt;=$D32),IF($E32=1,3,IF($E32&gt;0,2,1)),"")</x:f>
      </x:c>
      <x:c r="AV32" s="23" t="str">
        <x:f>IF(AND($H32="OK",$D$5="OK",AV$9&gt;=$C32,AV$9&lt;=$D32),IF($E32=1,3,IF($E32&gt;0,2,1)),"")</x:f>
      </x:c>
      <x:c r="AW32" s="23" t="str">
        <x:f>IF(AND($H32="OK",$D$5="OK",AW$9&gt;=$C32,AW$9&lt;=$D32),IF($E32=1,3,IF($E32&gt;0,2,1)),"")</x:f>
      </x:c>
      <x:c r="AX32" s="23" t="str">
        <x:f>IF(AND($H32="OK",$D$5="OK",AX$9&gt;=$C32,AX$9&lt;=$D32),IF($E32=1,3,IF($E32&gt;0,2,1)),"")</x:f>
      </x:c>
    </x:row>
    <x:row r="33" ht="30" customHeight="1">
      <x:c r="A33" s="8"/>
      <x:c r="B33" s="8"/>
      <x:c r="C33" s="11"/>
      <x:c r="D33" s="11"/>
      <x:c r="E33" s="12"/>
      <x:c r="F33" s="13" t="str">
        <x:f>IF(H33="OK",D33-C33+1,"")</x:f>
      </x:c>
      <x:c r="G33" s="10" t="str">
        <x:f>IF(H33="","",IF(H33&lt;&gt;"OK","Revisar datos",IF($D$5&lt;&gt;"OK","Revisar ajustes",IF(E33=1,"Terminada",IF(D33&lt;$B$5,"Atrasada",IF(E33&gt;0,"En curso","Pendiente"))))))</x:f>
      </x:c>
      <x:c r="H33" s="10" t="str">
        <x:f>IF(COUNTA(A33:E33)=0,"",IF(A33="","Falta actividad",IF(B33="","Falta responsable",IF(OR(C33="",D33=""),"Faltan fechas",IF(OR(NOT(ISNUMBER(C33)),NOT(ISNUMBER(D33))),"Fechas no válidas",IF(OR(C33&lt;DATE(2000,1,1),D33&gt;DATE(2099,12,31),C33&lt;&gt;INT(C33),D33&lt;&gt;INT(D33)),"Fechas no válidas",IF(D33&lt;C33,"Fin anterior al inicio",IF(OR(ISBLANK(E33),NOT(ISNUMBER(E33))),"Falta avance válido",IF(OR(E33&lt;0,E33&gt;1),"Avance fuera de rango","OK")))))))))</x:f>
      </x:c>
      <x:c r="I33" s="23" t="str">
        <x:f>IF(AND($H33="OK",$D$5="OK",I$9&gt;=$C33,I$9&lt;=$D33),IF($E33=1,3,IF($E33&gt;0,2,1)),"")</x:f>
      </x:c>
      <x:c r="J33" s="23" t="str">
        <x:f>IF(AND($H33="OK",$D$5="OK",J$9&gt;=$C33,J$9&lt;=$D33),IF($E33=1,3,IF($E33&gt;0,2,1)),"")</x:f>
      </x:c>
      <x:c r="K33" s="23" t="str">
        <x:f>IF(AND($H33="OK",$D$5="OK",K$9&gt;=$C33,K$9&lt;=$D33),IF($E33=1,3,IF($E33&gt;0,2,1)),"")</x:f>
      </x:c>
      <x:c r="L33" s="23" t="str">
        <x:f>IF(AND($H33="OK",$D$5="OK",L$9&gt;=$C33,L$9&lt;=$D33),IF($E33=1,3,IF($E33&gt;0,2,1)),"")</x:f>
      </x:c>
      <x:c r="M33" s="23" t="str">
        <x:f>IF(AND($H33="OK",$D$5="OK",M$9&gt;=$C33,M$9&lt;=$D33),IF($E33=1,3,IF($E33&gt;0,2,1)),"")</x:f>
      </x:c>
      <x:c r="N33" s="23" t="str">
        <x:f>IF(AND($H33="OK",$D$5="OK",N$9&gt;=$C33,N$9&lt;=$D33),IF($E33=1,3,IF($E33&gt;0,2,1)),"")</x:f>
      </x:c>
      <x:c r="O33" s="23" t="str">
        <x:f>IF(AND($H33="OK",$D$5="OK",O$9&gt;=$C33,O$9&lt;=$D33),IF($E33=1,3,IF($E33&gt;0,2,1)),"")</x:f>
      </x:c>
      <x:c r="P33" s="23" t="str">
        <x:f>IF(AND($H33="OK",$D$5="OK",P$9&gt;=$C33,P$9&lt;=$D33),IF($E33=1,3,IF($E33&gt;0,2,1)),"")</x:f>
      </x:c>
      <x:c r="Q33" s="23" t="str">
        <x:f>IF(AND($H33="OK",$D$5="OK",Q$9&gt;=$C33,Q$9&lt;=$D33),IF($E33=1,3,IF($E33&gt;0,2,1)),"")</x:f>
      </x:c>
      <x:c r="R33" s="23" t="str">
        <x:f>IF(AND($H33="OK",$D$5="OK",R$9&gt;=$C33,R$9&lt;=$D33),IF($E33=1,3,IF($E33&gt;0,2,1)),"")</x:f>
      </x:c>
      <x:c r="S33" s="23" t="str">
        <x:f>IF(AND($H33="OK",$D$5="OK",S$9&gt;=$C33,S$9&lt;=$D33),IF($E33=1,3,IF($E33&gt;0,2,1)),"")</x:f>
      </x:c>
      <x:c r="T33" s="23" t="str">
        <x:f>IF(AND($H33="OK",$D$5="OK",T$9&gt;=$C33,T$9&lt;=$D33),IF($E33=1,3,IF($E33&gt;0,2,1)),"")</x:f>
      </x:c>
      <x:c r="U33" s="23" t="str">
        <x:f>IF(AND($H33="OK",$D$5="OK",U$9&gt;=$C33,U$9&lt;=$D33),IF($E33=1,3,IF($E33&gt;0,2,1)),"")</x:f>
      </x:c>
      <x:c r="V33" s="23" t="str">
        <x:f>IF(AND($H33="OK",$D$5="OK",V$9&gt;=$C33,V$9&lt;=$D33),IF($E33=1,3,IF($E33&gt;0,2,1)),"")</x:f>
      </x:c>
      <x:c r="W33" s="23" t="str">
        <x:f>IF(AND($H33="OK",$D$5="OK",W$9&gt;=$C33,W$9&lt;=$D33),IF($E33=1,3,IF($E33&gt;0,2,1)),"")</x:f>
      </x:c>
      <x:c r="X33" s="23" t="str">
        <x:f>IF(AND($H33="OK",$D$5="OK",X$9&gt;=$C33,X$9&lt;=$D33),IF($E33=1,3,IF($E33&gt;0,2,1)),"")</x:f>
      </x:c>
      <x:c r="Y33" s="23" t="str">
        <x:f>IF(AND($H33="OK",$D$5="OK",Y$9&gt;=$C33,Y$9&lt;=$D33),IF($E33=1,3,IF($E33&gt;0,2,1)),"")</x:f>
      </x:c>
      <x:c r="Z33" s="23" t="str">
        <x:f>IF(AND($H33="OK",$D$5="OK",Z$9&gt;=$C33,Z$9&lt;=$D33),IF($E33=1,3,IF($E33&gt;0,2,1)),"")</x:f>
      </x:c>
      <x:c r="AA33" s="23" t="str">
        <x:f>IF(AND($H33="OK",$D$5="OK",AA$9&gt;=$C33,AA$9&lt;=$D33),IF($E33=1,3,IF($E33&gt;0,2,1)),"")</x:f>
      </x:c>
      <x:c r="AB33" s="23" t="str">
        <x:f>IF(AND($H33="OK",$D$5="OK",AB$9&gt;=$C33,AB$9&lt;=$D33),IF($E33=1,3,IF($E33&gt;0,2,1)),"")</x:f>
      </x:c>
      <x:c r="AC33" s="23" t="str">
        <x:f>IF(AND($H33="OK",$D$5="OK",AC$9&gt;=$C33,AC$9&lt;=$D33),IF($E33=1,3,IF($E33&gt;0,2,1)),"")</x:f>
      </x:c>
      <x:c r="AD33" s="23" t="str">
        <x:f>IF(AND($H33="OK",$D$5="OK",AD$9&gt;=$C33,AD$9&lt;=$D33),IF($E33=1,3,IF($E33&gt;0,2,1)),"")</x:f>
      </x:c>
      <x:c r="AE33" s="23" t="str">
        <x:f>IF(AND($H33="OK",$D$5="OK",AE$9&gt;=$C33,AE$9&lt;=$D33),IF($E33=1,3,IF($E33&gt;0,2,1)),"")</x:f>
      </x:c>
      <x:c r="AF33" s="23" t="str">
        <x:f>IF(AND($H33="OK",$D$5="OK",AF$9&gt;=$C33,AF$9&lt;=$D33),IF($E33=1,3,IF($E33&gt;0,2,1)),"")</x:f>
      </x:c>
      <x:c r="AG33" s="23" t="str">
        <x:f>IF(AND($H33="OK",$D$5="OK",AG$9&gt;=$C33,AG$9&lt;=$D33),IF($E33=1,3,IF($E33&gt;0,2,1)),"")</x:f>
      </x:c>
      <x:c r="AH33" s="23" t="str">
        <x:f>IF(AND($H33="OK",$D$5="OK",AH$9&gt;=$C33,AH$9&lt;=$D33),IF($E33=1,3,IF($E33&gt;0,2,1)),"")</x:f>
      </x:c>
      <x:c r="AI33" s="23" t="str">
        <x:f>IF(AND($H33="OK",$D$5="OK",AI$9&gt;=$C33,AI$9&lt;=$D33),IF($E33=1,3,IF($E33&gt;0,2,1)),"")</x:f>
      </x:c>
      <x:c r="AJ33" s="23" t="str">
        <x:f>IF(AND($H33="OK",$D$5="OK",AJ$9&gt;=$C33,AJ$9&lt;=$D33),IF($E33=1,3,IF($E33&gt;0,2,1)),"")</x:f>
      </x:c>
      <x:c r="AK33" s="23" t="str">
        <x:f>IF(AND($H33="OK",$D$5="OK",AK$9&gt;=$C33,AK$9&lt;=$D33),IF($E33=1,3,IF($E33&gt;0,2,1)),"")</x:f>
      </x:c>
      <x:c r="AL33" s="23" t="str">
        <x:f>IF(AND($H33="OK",$D$5="OK",AL$9&gt;=$C33,AL$9&lt;=$D33),IF($E33=1,3,IF($E33&gt;0,2,1)),"")</x:f>
      </x:c>
      <x:c r="AM33" s="23" t="str">
        <x:f>IF(AND($H33="OK",$D$5="OK",AM$9&gt;=$C33,AM$9&lt;=$D33),IF($E33=1,3,IF($E33&gt;0,2,1)),"")</x:f>
      </x:c>
      <x:c r="AN33" s="23" t="str">
        <x:f>IF(AND($H33="OK",$D$5="OK",AN$9&gt;=$C33,AN$9&lt;=$D33),IF($E33=1,3,IF($E33&gt;0,2,1)),"")</x:f>
      </x:c>
      <x:c r="AO33" s="23" t="str">
        <x:f>IF(AND($H33="OK",$D$5="OK",AO$9&gt;=$C33,AO$9&lt;=$D33),IF($E33=1,3,IF($E33&gt;0,2,1)),"")</x:f>
      </x:c>
      <x:c r="AP33" s="23" t="str">
        <x:f>IF(AND($H33="OK",$D$5="OK",AP$9&gt;=$C33,AP$9&lt;=$D33),IF($E33=1,3,IF($E33&gt;0,2,1)),"")</x:f>
      </x:c>
      <x:c r="AQ33" s="23" t="str">
        <x:f>IF(AND($H33="OK",$D$5="OK",AQ$9&gt;=$C33,AQ$9&lt;=$D33),IF($E33=1,3,IF($E33&gt;0,2,1)),"")</x:f>
      </x:c>
      <x:c r="AR33" s="23" t="str">
        <x:f>IF(AND($H33="OK",$D$5="OK",AR$9&gt;=$C33,AR$9&lt;=$D33),IF($E33=1,3,IF($E33&gt;0,2,1)),"")</x:f>
      </x:c>
      <x:c r="AS33" s="23" t="str">
        <x:f>IF(AND($H33="OK",$D$5="OK",AS$9&gt;=$C33,AS$9&lt;=$D33),IF($E33=1,3,IF($E33&gt;0,2,1)),"")</x:f>
      </x:c>
      <x:c r="AT33" s="23" t="str">
        <x:f>IF(AND($H33="OK",$D$5="OK",AT$9&gt;=$C33,AT$9&lt;=$D33),IF($E33=1,3,IF($E33&gt;0,2,1)),"")</x:f>
      </x:c>
      <x:c r="AU33" s="23" t="str">
        <x:f>IF(AND($H33="OK",$D$5="OK",AU$9&gt;=$C33,AU$9&lt;=$D33),IF($E33=1,3,IF($E33&gt;0,2,1)),"")</x:f>
      </x:c>
      <x:c r="AV33" s="23" t="str">
        <x:f>IF(AND($H33="OK",$D$5="OK",AV$9&gt;=$C33,AV$9&lt;=$D33),IF($E33=1,3,IF($E33&gt;0,2,1)),"")</x:f>
      </x:c>
      <x:c r="AW33" s="23" t="str">
        <x:f>IF(AND($H33="OK",$D$5="OK",AW$9&gt;=$C33,AW$9&lt;=$D33),IF($E33=1,3,IF($E33&gt;0,2,1)),"")</x:f>
      </x:c>
      <x:c r="AX33" s="23" t="str">
        <x:f>IF(AND($H33="OK",$D$5="OK",AX$9&gt;=$C33,AX$9&lt;=$D33),IF($E33=1,3,IF($E33&gt;0,2,1)),"")</x:f>
      </x:c>
    </x:row>
    <x:row r="34" ht="30" customHeight="1">
      <x:c r="A34" s="8"/>
      <x:c r="B34" s="8"/>
      <x:c r="C34" s="11"/>
      <x:c r="D34" s="11"/>
      <x:c r="E34" s="12"/>
      <x:c r="F34" s="13" t="str">
        <x:f>IF(H34="OK",D34-C34+1,"")</x:f>
      </x:c>
      <x:c r="G34" s="10" t="str">
        <x:f>IF(H34="","",IF(H34&lt;&gt;"OK","Revisar datos",IF($D$5&lt;&gt;"OK","Revisar ajustes",IF(E34=1,"Terminada",IF(D34&lt;$B$5,"Atrasada",IF(E34&gt;0,"En curso","Pendiente"))))))</x:f>
      </x:c>
      <x:c r="H34" s="10" t="str">
        <x:f>IF(COUNTA(A34:E34)=0,"",IF(A34="","Falta actividad",IF(B34="","Falta responsable",IF(OR(C34="",D34=""),"Faltan fechas",IF(OR(NOT(ISNUMBER(C34)),NOT(ISNUMBER(D34))),"Fechas no válidas",IF(OR(C34&lt;DATE(2000,1,1),D34&gt;DATE(2099,12,31),C34&lt;&gt;INT(C34),D34&lt;&gt;INT(D34)),"Fechas no válidas",IF(D34&lt;C34,"Fin anterior al inicio",IF(OR(ISBLANK(E34),NOT(ISNUMBER(E34))),"Falta avance válido",IF(OR(E34&lt;0,E34&gt;1),"Avance fuera de rango","OK")))))))))</x:f>
      </x:c>
      <x:c r="I34" s="23" t="str">
        <x:f>IF(AND($H34="OK",$D$5="OK",I$9&gt;=$C34,I$9&lt;=$D34),IF($E34=1,3,IF($E34&gt;0,2,1)),"")</x:f>
      </x:c>
      <x:c r="J34" s="23" t="str">
        <x:f>IF(AND($H34="OK",$D$5="OK",J$9&gt;=$C34,J$9&lt;=$D34),IF($E34=1,3,IF($E34&gt;0,2,1)),"")</x:f>
      </x:c>
      <x:c r="K34" s="23" t="str">
        <x:f>IF(AND($H34="OK",$D$5="OK",K$9&gt;=$C34,K$9&lt;=$D34),IF($E34=1,3,IF($E34&gt;0,2,1)),"")</x:f>
      </x:c>
      <x:c r="L34" s="23" t="str">
        <x:f>IF(AND($H34="OK",$D$5="OK",L$9&gt;=$C34,L$9&lt;=$D34),IF($E34=1,3,IF($E34&gt;0,2,1)),"")</x:f>
      </x:c>
      <x:c r="M34" s="23" t="str">
        <x:f>IF(AND($H34="OK",$D$5="OK",M$9&gt;=$C34,M$9&lt;=$D34),IF($E34=1,3,IF($E34&gt;0,2,1)),"")</x:f>
      </x:c>
      <x:c r="N34" s="23" t="str">
        <x:f>IF(AND($H34="OK",$D$5="OK",N$9&gt;=$C34,N$9&lt;=$D34),IF($E34=1,3,IF($E34&gt;0,2,1)),"")</x:f>
      </x:c>
      <x:c r="O34" s="23" t="str">
        <x:f>IF(AND($H34="OK",$D$5="OK",O$9&gt;=$C34,O$9&lt;=$D34),IF($E34=1,3,IF($E34&gt;0,2,1)),"")</x:f>
      </x:c>
      <x:c r="P34" s="23" t="str">
        <x:f>IF(AND($H34="OK",$D$5="OK",P$9&gt;=$C34,P$9&lt;=$D34),IF($E34=1,3,IF($E34&gt;0,2,1)),"")</x:f>
      </x:c>
      <x:c r="Q34" s="23" t="str">
        <x:f>IF(AND($H34="OK",$D$5="OK",Q$9&gt;=$C34,Q$9&lt;=$D34),IF($E34=1,3,IF($E34&gt;0,2,1)),"")</x:f>
      </x:c>
      <x:c r="R34" s="23" t="str">
        <x:f>IF(AND($H34="OK",$D$5="OK",R$9&gt;=$C34,R$9&lt;=$D34),IF($E34=1,3,IF($E34&gt;0,2,1)),"")</x:f>
      </x:c>
      <x:c r="S34" s="23" t="str">
        <x:f>IF(AND($H34="OK",$D$5="OK",S$9&gt;=$C34,S$9&lt;=$D34),IF($E34=1,3,IF($E34&gt;0,2,1)),"")</x:f>
      </x:c>
      <x:c r="T34" s="23" t="str">
        <x:f>IF(AND($H34="OK",$D$5="OK",T$9&gt;=$C34,T$9&lt;=$D34),IF($E34=1,3,IF($E34&gt;0,2,1)),"")</x:f>
      </x:c>
      <x:c r="U34" s="23" t="str">
        <x:f>IF(AND($H34="OK",$D$5="OK",U$9&gt;=$C34,U$9&lt;=$D34),IF($E34=1,3,IF($E34&gt;0,2,1)),"")</x:f>
      </x:c>
      <x:c r="V34" s="23" t="str">
        <x:f>IF(AND($H34="OK",$D$5="OK",V$9&gt;=$C34,V$9&lt;=$D34),IF($E34=1,3,IF($E34&gt;0,2,1)),"")</x:f>
      </x:c>
      <x:c r="W34" s="23" t="str">
        <x:f>IF(AND($H34="OK",$D$5="OK",W$9&gt;=$C34,W$9&lt;=$D34),IF($E34=1,3,IF($E34&gt;0,2,1)),"")</x:f>
      </x:c>
      <x:c r="X34" s="23" t="str">
        <x:f>IF(AND($H34="OK",$D$5="OK",X$9&gt;=$C34,X$9&lt;=$D34),IF($E34=1,3,IF($E34&gt;0,2,1)),"")</x:f>
      </x:c>
      <x:c r="Y34" s="23" t="str">
        <x:f>IF(AND($H34="OK",$D$5="OK",Y$9&gt;=$C34,Y$9&lt;=$D34),IF($E34=1,3,IF($E34&gt;0,2,1)),"")</x:f>
      </x:c>
      <x:c r="Z34" s="23" t="str">
        <x:f>IF(AND($H34="OK",$D$5="OK",Z$9&gt;=$C34,Z$9&lt;=$D34),IF($E34=1,3,IF($E34&gt;0,2,1)),"")</x:f>
      </x:c>
      <x:c r="AA34" s="23" t="str">
        <x:f>IF(AND($H34="OK",$D$5="OK",AA$9&gt;=$C34,AA$9&lt;=$D34),IF($E34=1,3,IF($E34&gt;0,2,1)),"")</x:f>
      </x:c>
      <x:c r="AB34" s="23" t="str">
        <x:f>IF(AND($H34="OK",$D$5="OK",AB$9&gt;=$C34,AB$9&lt;=$D34),IF($E34=1,3,IF($E34&gt;0,2,1)),"")</x:f>
      </x:c>
      <x:c r="AC34" s="23" t="str">
        <x:f>IF(AND($H34="OK",$D$5="OK",AC$9&gt;=$C34,AC$9&lt;=$D34),IF($E34=1,3,IF($E34&gt;0,2,1)),"")</x:f>
      </x:c>
      <x:c r="AD34" s="23" t="str">
        <x:f>IF(AND($H34="OK",$D$5="OK",AD$9&gt;=$C34,AD$9&lt;=$D34),IF($E34=1,3,IF($E34&gt;0,2,1)),"")</x:f>
      </x:c>
      <x:c r="AE34" s="23" t="str">
        <x:f>IF(AND($H34="OK",$D$5="OK",AE$9&gt;=$C34,AE$9&lt;=$D34),IF($E34=1,3,IF($E34&gt;0,2,1)),"")</x:f>
      </x:c>
      <x:c r="AF34" s="23" t="str">
        <x:f>IF(AND($H34="OK",$D$5="OK",AF$9&gt;=$C34,AF$9&lt;=$D34),IF($E34=1,3,IF($E34&gt;0,2,1)),"")</x:f>
      </x:c>
      <x:c r="AG34" s="23" t="str">
        <x:f>IF(AND($H34="OK",$D$5="OK",AG$9&gt;=$C34,AG$9&lt;=$D34),IF($E34=1,3,IF($E34&gt;0,2,1)),"")</x:f>
      </x:c>
      <x:c r="AH34" s="23" t="str">
        <x:f>IF(AND($H34="OK",$D$5="OK",AH$9&gt;=$C34,AH$9&lt;=$D34),IF($E34=1,3,IF($E34&gt;0,2,1)),"")</x:f>
      </x:c>
      <x:c r="AI34" s="23" t="str">
        <x:f>IF(AND($H34="OK",$D$5="OK",AI$9&gt;=$C34,AI$9&lt;=$D34),IF($E34=1,3,IF($E34&gt;0,2,1)),"")</x:f>
      </x:c>
      <x:c r="AJ34" s="23" t="str">
        <x:f>IF(AND($H34="OK",$D$5="OK",AJ$9&gt;=$C34,AJ$9&lt;=$D34),IF($E34=1,3,IF($E34&gt;0,2,1)),"")</x:f>
      </x:c>
      <x:c r="AK34" s="23" t="str">
        <x:f>IF(AND($H34="OK",$D$5="OK",AK$9&gt;=$C34,AK$9&lt;=$D34),IF($E34=1,3,IF($E34&gt;0,2,1)),"")</x:f>
      </x:c>
      <x:c r="AL34" s="23" t="str">
        <x:f>IF(AND($H34="OK",$D$5="OK",AL$9&gt;=$C34,AL$9&lt;=$D34),IF($E34=1,3,IF($E34&gt;0,2,1)),"")</x:f>
      </x:c>
      <x:c r="AM34" s="23" t="str">
        <x:f>IF(AND($H34="OK",$D$5="OK",AM$9&gt;=$C34,AM$9&lt;=$D34),IF($E34=1,3,IF($E34&gt;0,2,1)),"")</x:f>
      </x:c>
      <x:c r="AN34" s="23" t="str">
        <x:f>IF(AND($H34="OK",$D$5="OK",AN$9&gt;=$C34,AN$9&lt;=$D34),IF($E34=1,3,IF($E34&gt;0,2,1)),"")</x:f>
      </x:c>
      <x:c r="AO34" s="23" t="str">
        <x:f>IF(AND($H34="OK",$D$5="OK",AO$9&gt;=$C34,AO$9&lt;=$D34),IF($E34=1,3,IF($E34&gt;0,2,1)),"")</x:f>
      </x:c>
      <x:c r="AP34" s="23" t="str">
        <x:f>IF(AND($H34="OK",$D$5="OK",AP$9&gt;=$C34,AP$9&lt;=$D34),IF($E34=1,3,IF($E34&gt;0,2,1)),"")</x:f>
      </x:c>
      <x:c r="AQ34" s="23" t="str">
        <x:f>IF(AND($H34="OK",$D$5="OK",AQ$9&gt;=$C34,AQ$9&lt;=$D34),IF($E34=1,3,IF($E34&gt;0,2,1)),"")</x:f>
      </x:c>
      <x:c r="AR34" s="23" t="str">
        <x:f>IF(AND($H34="OK",$D$5="OK",AR$9&gt;=$C34,AR$9&lt;=$D34),IF($E34=1,3,IF($E34&gt;0,2,1)),"")</x:f>
      </x:c>
      <x:c r="AS34" s="23" t="str">
        <x:f>IF(AND($H34="OK",$D$5="OK",AS$9&gt;=$C34,AS$9&lt;=$D34),IF($E34=1,3,IF($E34&gt;0,2,1)),"")</x:f>
      </x:c>
      <x:c r="AT34" s="23" t="str">
        <x:f>IF(AND($H34="OK",$D$5="OK",AT$9&gt;=$C34,AT$9&lt;=$D34),IF($E34=1,3,IF($E34&gt;0,2,1)),"")</x:f>
      </x:c>
      <x:c r="AU34" s="23" t="str">
        <x:f>IF(AND($H34="OK",$D$5="OK",AU$9&gt;=$C34,AU$9&lt;=$D34),IF($E34=1,3,IF($E34&gt;0,2,1)),"")</x:f>
      </x:c>
      <x:c r="AV34" s="23" t="str">
        <x:f>IF(AND($H34="OK",$D$5="OK",AV$9&gt;=$C34,AV$9&lt;=$D34),IF($E34=1,3,IF($E34&gt;0,2,1)),"")</x:f>
      </x:c>
      <x:c r="AW34" s="23" t="str">
        <x:f>IF(AND($H34="OK",$D$5="OK",AW$9&gt;=$C34,AW$9&lt;=$D34),IF($E34=1,3,IF($E34&gt;0,2,1)),"")</x:f>
      </x:c>
      <x:c r="AX34" s="23" t="str">
        <x:f>IF(AND($H34="OK",$D$5="OK",AX$9&gt;=$C34,AX$9&lt;=$D34),IF($E34=1,3,IF($E34&gt;0,2,1)),"")</x:f>
      </x:c>
    </x:row>
    <x:row r="35" ht="30" customHeight="1">
      <x:c r="A35" s="8"/>
      <x:c r="B35" s="8"/>
      <x:c r="C35" s="11"/>
      <x:c r="D35" s="11"/>
      <x:c r="E35" s="12"/>
      <x:c r="F35" s="13" t="str">
        <x:f>IF(H35="OK",D35-C35+1,"")</x:f>
      </x:c>
      <x:c r="G35" s="10" t="str">
        <x:f>IF(H35="","",IF(H35&lt;&gt;"OK","Revisar datos",IF($D$5&lt;&gt;"OK","Revisar ajustes",IF(E35=1,"Terminada",IF(D35&lt;$B$5,"Atrasada",IF(E35&gt;0,"En curso","Pendiente"))))))</x:f>
      </x:c>
      <x:c r="H35" s="10" t="str">
        <x:f>IF(COUNTA(A35:E35)=0,"",IF(A35="","Falta actividad",IF(B35="","Falta responsable",IF(OR(C35="",D35=""),"Faltan fechas",IF(OR(NOT(ISNUMBER(C35)),NOT(ISNUMBER(D35))),"Fechas no válidas",IF(OR(C35&lt;DATE(2000,1,1),D35&gt;DATE(2099,12,31),C35&lt;&gt;INT(C35),D35&lt;&gt;INT(D35)),"Fechas no válidas",IF(D35&lt;C35,"Fin anterior al inicio",IF(OR(ISBLANK(E35),NOT(ISNUMBER(E35))),"Falta avance válido",IF(OR(E35&lt;0,E35&gt;1),"Avance fuera de rango","OK")))))))))</x:f>
      </x:c>
      <x:c r="I35" s="23" t="str">
        <x:f>IF(AND($H35="OK",$D$5="OK",I$9&gt;=$C35,I$9&lt;=$D35),IF($E35=1,3,IF($E35&gt;0,2,1)),"")</x:f>
      </x:c>
      <x:c r="J35" s="23" t="str">
        <x:f>IF(AND($H35="OK",$D$5="OK",J$9&gt;=$C35,J$9&lt;=$D35),IF($E35=1,3,IF($E35&gt;0,2,1)),"")</x:f>
      </x:c>
      <x:c r="K35" s="23" t="str">
        <x:f>IF(AND($H35="OK",$D$5="OK",K$9&gt;=$C35,K$9&lt;=$D35),IF($E35=1,3,IF($E35&gt;0,2,1)),"")</x:f>
      </x:c>
      <x:c r="L35" s="23" t="str">
        <x:f>IF(AND($H35="OK",$D$5="OK",L$9&gt;=$C35,L$9&lt;=$D35),IF($E35=1,3,IF($E35&gt;0,2,1)),"")</x:f>
      </x:c>
      <x:c r="M35" s="23" t="str">
        <x:f>IF(AND($H35="OK",$D$5="OK",M$9&gt;=$C35,M$9&lt;=$D35),IF($E35=1,3,IF($E35&gt;0,2,1)),"")</x:f>
      </x:c>
      <x:c r="N35" s="23" t="str">
        <x:f>IF(AND($H35="OK",$D$5="OK",N$9&gt;=$C35,N$9&lt;=$D35),IF($E35=1,3,IF($E35&gt;0,2,1)),"")</x:f>
      </x:c>
      <x:c r="O35" s="23" t="str">
        <x:f>IF(AND($H35="OK",$D$5="OK",O$9&gt;=$C35,O$9&lt;=$D35),IF($E35=1,3,IF($E35&gt;0,2,1)),"")</x:f>
      </x:c>
      <x:c r="P35" s="23" t="str">
        <x:f>IF(AND($H35="OK",$D$5="OK",P$9&gt;=$C35,P$9&lt;=$D35),IF($E35=1,3,IF($E35&gt;0,2,1)),"")</x:f>
      </x:c>
      <x:c r="Q35" s="23" t="str">
        <x:f>IF(AND($H35="OK",$D$5="OK",Q$9&gt;=$C35,Q$9&lt;=$D35),IF($E35=1,3,IF($E35&gt;0,2,1)),"")</x:f>
      </x:c>
      <x:c r="R35" s="23" t="str">
        <x:f>IF(AND($H35="OK",$D$5="OK",R$9&gt;=$C35,R$9&lt;=$D35),IF($E35=1,3,IF($E35&gt;0,2,1)),"")</x:f>
      </x:c>
      <x:c r="S35" s="23" t="str">
        <x:f>IF(AND($H35="OK",$D$5="OK",S$9&gt;=$C35,S$9&lt;=$D35),IF($E35=1,3,IF($E35&gt;0,2,1)),"")</x:f>
      </x:c>
      <x:c r="T35" s="23" t="str">
        <x:f>IF(AND($H35="OK",$D$5="OK",T$9&gt;=$C35,T$9&lt;=$D35),IF($E35=1,3,IF($E35&gt;0,2,1)),"")</x:f>
      </x:c>
      <x:c r="U35" s="23" t="str">
        <x:f>IF(AND($H35="OK",$D$5="OK",U$9&gt;=$C35,U$9&lt;=$D35),IF($E35=1,3,IF($E35&gt;0,2,1)),"")</x:f>
      </x:c>
      <x:c r="V35" s="23" t="str">
        <x:f>IF(AND($H35="OK",$D$5="OK",V$9&gt;=$C35,V$9&lt;=$D35),IF($E35=1,3,IF($E35&gt;0,2,1)),"")</x:f>
      </x:c>
      <x:c r="W35" s="23" t="str">
        <x:f>IF(AND($H35="OK",$D$5="OK",W$9&gt;=$C35,W$9&lt;=$D35),IF($E35=1,3,IF($E35&gt;0,2,1)),"")</x:f>
      </x:c>
      <x:c r="X35" s="23" t="str">
        <x:f>IF(AND($H35="OK",$D$5="OK",X$9&gt;=$C35,X$9&lt;=$D35),IF($E35=1,3,IF($E35&gt;0,2,1)),"")</x:f>
      </x:c>
      <x:c r="Y35" s="23" t="str">
        <x:f>IF(AND($H35="OK",$D$5="OK",Y$9&gt;=$C35,Y$9&lt;=$D35),IF($E35=1,3,IF($E35&gt;0,2,1)),"")</x:f>
      </x:c>
      <x:c r="Z35" s="23" t="str">
        <x:f>IF(AND($H35="OK",$D$5="OK",Z$9&gt;=$C35,Z$9&lt;=$D35),IF($E35=1,3,IF($E35&gt;0,2,1)),"")</x:f>
      </x:c>
      <x:c r="AA35" s="23" t="str">
        <x:f>IF(AND($H35="OK",$D$5="OK",AA$9&gt;=$C35,AA$9&lt;=$D35),IF($E35=1,3,IF($E35&gt;0,2,1)),"")</x:f>
      </x:c>
      <x:c r="AB35" s="23" t="str">
        <x:f>IF(AND($H35="OK",$D$5="OK",AB$9&gt;=$C35,AB$9&lt;=$D35),IF($E35=1,3,IF($E35&gt;0,2,1)),"")</x:f>
      </x:c>
      <x:c r="AC35" s="23" t="str">
        <x:f>IF(AND($H35="OK",$D$5="OK",AC$9&gt;=$C35,AC$9&lt;=$D35),IF($E35=1,3,IF($E35&gt;0,2,1)),"")</x:f>
      </x:c>
      <x:c r="AD35" s="23" t="str">
        <x:f>IF(AND($H35="OK",$D$5="OK",AD$9&gt;=$C35,AD$9&lt;=$D35),IF($E35=1,3,IF($E35&gt;0,2,1)),"")</x:f>
      </x:c>
      <x:c r="AE35" s="23" t="str">
        <x:f>IF(AND($H35="OK",$D$5="OK",AE$9&gt;=$C35,AE$9&lt;=$D35),IF($E35=1,3,IF($E35&gt;0,2,1)),"")</x:f>
      </x:c>
      <x:c r="AF35" s="23" t="str">
        <x:f>IF(AND($H35="OK",$D$5="OK",AF$9&gt;=$C35,AF$9&lt;=$D35),IF($E35=1,3,IF($E35&gt;0,2,1)),"")</x:f>
      </x:c>
      <x:c r="AG35" s="23" t="str">
        <x:f>IF(AND($H35="OK",$D$5="OK",AG$9&gt;=$C35,AG$9&lt;=$D35),IF($E35=1,3,IF($E35&gt;0,2,1)),"")</x:f>
      </x:c>
      <x:c r="AH35" s="23" t="str">
        <x:f>IF(AND($H35="OK",$D$5="OK",AH$9&gt;=$C35,AH$9&lt;=$D35),IF($E35=1,3,IF($E35&gt;0,2,1)),"")</x:f>
      </x:c>
      <x:c r="AI35" s="23" t="str">
        <x:f>IF(AND($H35="OK",$D$5="OK",AI$9&gt;=$C35,AI$9&lt;=$D35),IF($E35=1,3,IF($E35&gt;0,2,1)),"")</x:f>
      </x:c>
      <x:c r="AJ35" s="23" t="str">
        <x:f>IF(AND($H35="OK",$D$5="OK",AJ$9&gt;=$C35,AJ$9&lt;=$D35),IF($E35=1,3,IF($E35&gt;0,2,1)),"")</x:f>
      </x:c>
      <x:c r="AK35" s="23" t="str">
        <x:f>IF(AND($H35="OK",$D$5="OK",AK$9&gt;=$C35,AK$9&lt;=$D35),IF($E35=1,3,IF($E35&gt;0,2,1)),"")</x:f>
      </x:c>
      <x:c r="AL35" s="23" t="str">
        <x:f>IF(AND($H35="OK",$D$5="OK",AL$9&gt;=$C35,AL$9&lt;=$D35),IF($E35=1,3,IF($E35&gt;0,2,1)),"")</x:f>
      </x:c>
      <x:c r="AM35" s="23" t="str">
        <x:f>IF(AND($H35="OK",$D$5="OK",AM$9&gt;=$C35,AM$9&lt;=$D35),IF($E35=1,3,IF($E35&gt;0,2,1)),"")</x:f>
      </x:c>
      <x:c r="AN35" s="23" t="str">
        <x:f>IF(AND($H35="OK",$D$5="OK",AN$9&gt;=$C35,AN$9&lt;=$D35),IF($E35=1,3,IF($E35&gt;0,2,1)),"")</x:f>
      </x:c>
      <x:c r="AO35" s="23" t="str">
        <x:f>IF(AND($H35="OK",$D$5="OK",AO$9&gt;=$C35,AO$9&lt;=$D35),IF($E35=1,3,IF($E35&gt;0,2,1)),"")</x:f>
      </x:c>
      <x:c r="AP35" s="23" t="str">
        <x:f>IF(AND($H35="OK",$D$5="OK",AP$9&gt;=$C35,AP$9&lt;=$D35),IF($E35=1,3,IF($E35&gt;0,2,1)),"")</x:f>
      </x:c>
      <x:c r="AQ35" s="23" t="str">
        <x:f>IF(AND($H35="OK",$D$5="OK",AQ$9&gt;=$C35,AQ$9&lt;=$D35),IF($E35=1,3,IF($E35&gt;0,2,1)),"")</x:f>
      </x:c>
      <x:c r="AR35" s="23" t="str">
        <x:f>IF(AND($H35="OK",$D$5="OK",AR$9&gt;=$C35,AR$9&lt;=$D35),IF($E35=1,3,IF($E35&gt;0,2,1)),"")</x:f>
      </x:c>
      <x:c r="AS35" s="23" t="str">
        <x:f>IF(AND($H35="OK",$D$5="OK",AS$9&gt;=$C35,AS$9&lt;=$D35),IF($E35=1,3,IF($E35&gt;0,2,1)),"")</x:f>
      </x:c>
      <x:c r="AT35" s="23" t="str">
        <x:f>IF(AND($H35="OK",$D$5="OK",AT$9&gt;=$C35,AT$9&lt;=$D35),IF($E35=1,3,IF($E35&gt;0,2,1)),"")</x:f>
      </x:c>
      <x:c r="AU35" s="23" t="str">
        <x:f>IF(AND($H35="OK",$D$5="OK",AU$9&gt;=$C35,AU$9&lt;=$D35),IF($E35=1,3,IF($E35&gt;0,2,1)),"")</x:f>
      </x:c>
      <x:c r="AV35" s="23" t="str">
        <x:f>IF(AND($H35="OK",$D$5="OK",AV$9&gt;=$C35,AV$9&lt;=$D35),IF($E35=1,3,IF($E35&gt;0,2,1)),"")</x:f>
      </x:c>
      <x:c r="AW35" s="23" t="str">
        <x:f>IF(AND($H35="OK",$D$5="OK",AW$9&gt;=$C35,AW$9&lt;=$D35),IF($E35=1,3,IF($E35&gt;0,2,1)),"")</x:f>
      </x:c>
      <x:c r="AX35" s="23" t="str">
        <x:f>IF(AND($H35="OK",$D$5="OK",AX$9&gt;=$C35,AX$9&lt;=$D35),IF($E35=1,3,IF($E35&gt;0,2,1)),"")</x:f>
      </x:c>
    </x:row>
    <x:row r="36" ht="30" customHeight="1">
      <x:c r="A36" s="8"/>
      <x:c r="B36" s="8"/>
      <x:c r="C36" s="11"/>
      <x:c r="D36" s="11"/>
      <x:c r="E36" s="12"/>
      <x:c r="F36" s="13" t="str">
        <x:f>IF(H36="OK",D36-C36+1,"")</x:f>
      </x:c>
      <x:c r="G36" s="10" t="str">
        <x:f>IF(H36="","",IF(H36&lt;&gt;"OK","Revisar datos",IF($D$5&lt;&gt;"OK","Revisar ajustes",IF(E36=1,"Terminada",IF(D36&lt;$B$5,"Atrasada",IF(E36&gt;0,"En curso","Pendiente"))))))</x:f>
      </x:c>
      <x:c r="H36" s="10" t="str">
        <x:f>IF(COUNTA(A36:E36)=0,"",IF(A36="","Falta actividad",IF(B36="","Falta responsable",IF(OR(C36="",D36=""),"Faltan fechas",IF(OR(NOT(ISNUMBER(C36)),NOT(ISNUMBER(D36))),"Fechas no válidas",IF(OR(C36&lt;DATE(2000,1,1),D36&gt;DATE(2099,12,31),C36&lt;&gt;INT(C36),D36&lt;&gt;INT(D36)),"Fechas no válidas",IF(D36&lt;C36,"Fin anterior al inicio",IF(OR(ISBLANK(E36),NOT(ISNUMBER(E36))),"Falta avance válido",IF(OR(E36&lt;0,E36&gt;1),"Avance fuera de rango","OK")))))))))</x:f>
      </x:c>
      <x:c r="I36" s="23" t="str">
        <x:f>IF(AND($H36="OK",$D$5="OK",I$9&gt;=$C36,I$9&lt;=$D36),IF($E36=1,3,IF($E36&gt;0,2,1)),"")</x:f>
      </x:c>
      <x:c r="J36" s="23" t="str">
        <x:f>IF(AND($H36="OK",$D$5="OK",J$9&gt;=$C36,J$9&lt;=$D36),IF($E36=1,3,IF($E36&gt;0,2,1)),"")</x:f>
      </x:c>
      <x:c r="K36" s="23" t="str">
        <x:f>IF(AND($H36="OK",$D$5="OK",K$9&gt;=$C36,K$9&lt;=$D36),IF($E36=1,3,IF($E36&gt;0,2,1)),"")</x:f>
      </x:c>
      <x:c r="L36" s="23" t="str">
        <x:f>IF(AND($H36="OK",$D$5="OK",L$9&gt;=$C36,L$9&lt;=$D36),IF($E36=1,3,IF($E36&gt;0,2,1)),"")</x:f>
      </x:c>
      <x:c r="M36" s="23" t="str">
        <x:f>IF(AND($H36="OK",$D$5="OK",M$9&gt;=$C36,M$9&lt;=$D36),IF($E36=1,3,IF($E36&gt;0,2,1)),"")</x:f>
      </x:c>
      <x:c r="N36" s="23" t="str">
        <x:f>IF(AND($H36="OK",$D$5="OK",N$9&gt;=$C36,N$9&lt;=$D36),IF($E36=1,3,IF($E36&gt;0,2,1)),"")</x:f>
      </x:c>
      <x:c r="O36" s="23" t="str">
        <x:f>IF(AND($H36="OK",$D$5="OK",O$9&gt;=$C36,O$9&lt;=$D36),IF($E36=1,3,IF($E36&gt;0,2,1)),"")</x:f>
      </x:c>
      <x:c r="P36" s="23" t="str">
        <x:f>IF(AND($H36="OK",$D$5="OK",P$9&gt;=$C36,P$9&lt;=$D36),IF($E36=1,3,IF($E36&gt;0,2,1)),"")</x:f>
      </x:c>
      <x:c r="Q36" s="23" t="str">
        <x:f>IF(AND($H36="OK",$D$5="OK",Q$9&gt;=$C36,Q$9&lt;=$D36),IF($E36=1,3,IF($E36&gt;0,2,1)),"")</x:f>
      </x:c>
      <x:c r="R36" s="23" t="str">
        <x:f>IF(AND($H36="OK",$D$5="OK",R$9&gt;=$C36,R$9&lt;=$D36),IF($E36=1,3,IF($E36&gt;0,2,1)),"")</x:f>
      </x:c>
      <x:c r="S36" s="23" t="str">
        <x:f>IF(AND($H36="OK",$D$5="OK",S$9&gt;=$C36,S$9&lt;=$D36),IF($E36=1,3,IF($E36&gt;0,2,1)),"")</x:f>
      </x:c>
      <x:c r="T36" s="23" t="str">
        <x:f>IF(AND($H36="OK",$D$5="OK",T$9&gt;=$C36,T$9&lt;=$D36),IF($E36=1,3,IF($E36&gt;0,2,1)),"")</x:f>
      </x:c>
      <x:c r="U36" s="23" t="str">
        <x:f>IF(AND($H36="OK",$D$5="OK",U$9&gt;=$C36,U$9&lt;=$D36),IF($E36=1,3,IF($E36&gt;0,2,1)),"")</x:f>
      </x:c>
      <x:c r="V36" s="23" t="str">
        <x:f>IF(AND($H36="OK",$D$5="OK",V$9&gt;=$C36,V$9&lt;=$D36),IF($E36=1,3,IF($E36&gt;0,2,1)),"")</x:f>
      </x:c>
      <x:c r="W36" s="23" t="str">
        <x:f>IF(AND($H36="OK",$D$5="OK",W$9&gt;=$C36,W$9&lt;=$D36),IF($E36=1,3,IF($E36&gt;0,2,1)),"")</x:f>
      </x:c>
      <x:c r="X36" s="23" t="str">
        <x:f>IF(AND($H36="OK",$D$5="OK",X$9&gt;=$C36,X$9&lt;=$D36),IF($E36=1,3,IF($E36&gt;0,2,1)),"")</x:f>
      </x:c>
      <x:c r="Y36" s="23" t="str">
        <x:f>IF(AND($H36="OK",$D$5="OK",Y$9&gt;=$C36,Y$9&lt;=$D36),IF($E36=1,3,IF($E36&gt;0,2,1)),"")</x:f>
      </x:c>
      <x:c r="Z36" s="23" t="str">
        <x:f>IF(AND($H36="OK",$D$5="OK",Z$9&gt;=$C36,Z$9&lt;=$D36),IF($E36=1,3,IF($E36&gt;0,2,1)),"")</x:f>
      </x:c>
      <x:c r="AA36" s="23" t="str">
        <x:f>IF(AND($H36="OK",$D$5="OK",AA$9&gt;=$C36,AA$9&lt;=$D36),IF($E36=1,3,IF($E36&gt;0,2,1)),"")</x:f>
      </x:c>
      <x:c r="AB36" s="23" t="str">
        <x:f>IF(AND($H36="OK",$D$5="OK",AB$9&gt;=$C36,AB$9&lt;=$D36),IF($E36=1,3,IF($E36&gt;0,2,1)),"")</x:f>
      </x:c>
      <x:c r="AC36" s="23" t="str">
        <x:f>IF(AND($H36="OK",$D$5="OK",AC$9&gt;=$C36,AC$9&lt;=$D36),IF($E36=1,3,IF($E36&gt;0,2,1)),"")</x:f>
      </x:c>
      <x:c r="AD36" s="23" t="str">
        <x:f>IF(AND($H36="OK",$D$5="OK",AD$9&gt;=$C36,AD$9&lt;=$D36),IF($E36=1,3,IF($E36&gt;0,2,1)),"")</x:f>
      </x:c>
      <x:c r="AE36" s="23" t="str">
        <x:f>IF(AND($H36="OK",$D$5="OK",AE$9&gt;=$C36,AE$9&lt;=$D36),IF($E36=1,3,IF($E36&gt;0,2,1)),"")</x:f>
      </x:c>
      <x:c r="AF36" s="23" t="str">
        <x:f>IF(AND($H36="OK",$D$5="OK",AF$9&gt;=$C36,AF$9&lt;=$D36),IF($E36=1,3,IF($E36&gt;0,2,1)),"")</x:f>
      </x:c>
      <x:c r="AG36" s="23" t="str">
        <x:f>IF(AND($H36="OK",$D$5="OK",AG$9&gt;=$C36,AG$9&lt;=$D36),IF($E36=1,3,IF($E36&gt;0,2,1)),"")</x:f>
      </x:c>
      <x:c r="AH36" s="23" t="str">
        <x:f>IF(AND($H36="OK",$D$5="OK",AH$9&gt;=$C36,AH$9&lt;=$D36),IF($E36=1,3,IF($E36&gt;0,2,1)),"")</x:f>
      </x:c>
      <x:c r="AI36" s="23" t="str">
        <x:f>IF(AND($H36="OK",$D$5="OK",AI$9&gt;=$C36,AI$9&lt;=$D36),IF($E36=1,3,IF($E36&gt;0,2,1)),"")</x:f>
      </x:c>
      <x:c r="AJ36" s="23" t="str">
        <x:f>IF(AND($H36="OK",$D$5="OK",AJ$9&gt;=$C36,AJ$9&lt;=$D36),IF($E36=1,3,IF($E36&gt;0,2,1)),"")</x:f>
      </x:c>
      <x:c r="AK36" s="23" t="str">
        <x:f>IF(AND($H36="OK",$D$5="OK",AK$9&gt;=$C36,AK$9&lt;=$D36),IF($E36=1,3,IF($E36&gt;0,2,1)),"")</x:f>
      </x:c>
      <x:c r="AL36" s="23" t="str">
        <x:f>IF(AND($H36="OK",$D$5="OK",AL$9&gt;=$C36,AL$9&lt;=$D36),IF($E36=1,3,IF($E36&gt;0,2,1)),"")</x:f>
      </x:c>
      <x:c r="AM36" s="23" t="str">
        <x:f>IF(AND($H36="OK",$D$5="OK",AM$9&gt;=$C36,AM$9&lt;=$D36),IF($E36=1,3,IF($E36&gt;0,2,1)),"")</x:f>
      </x:c>
      <x:c r="AN36" s="23" t="str">
        <x:f>IF(AND($H36="OK",$D$5="OK",AN$9&gt;=$C36,AN$9&lt;=$D36),IF($E36=1,3,IF($E36&gt;0,2,1)),"")</x:f>
      </x:c>
      <x:c r="AO36" s="23" t="str">
        <x:f>IF(AND($H36="OK",$D$5="OK",AO$9&gt;=$C36,AO$9&lt;=$D36),IF($E36=1,3,IF($E36&gt;0,2,1)),"")</x:f>
      </x:c>
      <x:c r="AP36" s="23" t="str">
        <x:f>IF(AND($H36="OK",$D$5="OK",AP$9&gt;=$C36,AP$9&lt;=$D36),IF($E36=1,3,IF($E36&gt;0,2,1)),"")</x:f>
      </x:c>
      <x:c r="AQ36" s="23" t="str">
        <x:f>IF(AND($H36="OK",$D$5="OK",AQ$9&gt;=$C36,AQ$9&lt;=$D36),IF($E36=1,3,IF($E36&gt;0,2,1)),"")</x:f>
      </x:c>
      <x:c r="AR36" s="23" t="str">
        <x:f>IF(AND($H36="OK",$D$5="OK",AR$9&gt;=$C36,AR$9&lt;=$D36),IF($E36=1,3,IF($E36&gt;0,2,1)),"")</x:f>
      </x:c>
      <x:c r="AS36" s="23" t="str">
        <x:f>IF(AND($H36="OK",$D$5="OK",AS$9&gt;=$C36,AS$9&lt;=$D36),IF($E36=1,3,IF($E36&gt;0,2,1)),"")</x:f>
      </x:c>
      <x:c r="AT36" s="23" t="str">
        <x:f>IF(AND($H36="OK",$D$5="OK",AT$9&gt;=$C36,AT$9&lt;=$D36),IF($E36=1,3,IF($E36&gt;0,2,1)),"")</x:f>
      </x:c>
      <x:c r="AU36" s="23" t="str">
        <x:f>IF(AND($H36="OK",$D$5="OK",AU$9&gt;=$C36,AU$9&lt;=$D36),IF($E36=1,3,IF($E36&gt;0,2,1)),"")</x:f>
      </x:c>
      <x:c r="AV36" s="23" t="str">
        <x:f>IF(AND($H36="OK",$D$5="OK",AV$9&gt;=$C36,AV$9&lt;=$D36),IF($E36=1,3,IF($E36&gt;0,2,1)),"")</x:f>
      </x:c>
      <x:c r="AW36" s="23" t="str">
        <x:f>IF(AND($H36="OK",$D$5="OK",AW$9&gt;=$C36,AW$9&lt;=$D36),IF($E36=1,3,IF($E36&gt;0,2,1)),"")</x:f>
      </x:c>
      <x:c r="AX36" s="23" t="str">
        <x:f>IF(AND($H36="OK",$D$5="OK",AX$9&gt;=$C36,AX$9&lt;=$D36),IF($E36=1,3,IF($E36&gt;0,2,1)),"")</x:f>
      </x:c>
    </x:row>
    <x:row r="37" ht="30" customHeight="1">
      <x:c r="A37" s="8"/>
      <x:c r="B37" s="8"/>
      <x:c r="C37" s="11"/>
      <x:c r="D37" s="11"/>
      <x:c r="E37" s="12"/>
      <x:c r="F37" s="13" t="str">
        <x:f>IF(H37="OK",D37-C37+1,"")</x:f>
      </x:c>
      <x:c r="G37" s="10" t="str">
        <x:f>IF(H37="","",IF(H37&lt;&gt;"OK","Revisar datos",IF($D$5&lt;&gt;"OK","Revisar ajustes",IF(E37=1,"Terminada",IF(D37&lt;$B$5,"Atrasada",IF(E37&gt;0,"En curso","Pendiente"))))))</x:f>
      </x:c>
      <x:c r="H37" s="10" t="str">
        <x:f>IF(COUNTA(A37:E37)=0,"",IF(A37="","Falta actividad",IF(B37="","Falta responsable",IF(OR(C37="",D37=""),"Faltan fechas",IF(OR(NOT(ISNUMBER(C37)),NOT(ISNUMBER(D37))),"Fechas no válidas",IF(OR(C37&lt;DATE(2000,1,1),D37&gt;DATE(2099,12,31),C37&lt;&gt;INT(C37),D37&lt;&gt;INT(D37)),"Fechas no válidas",IF(D37&lt;C37,"Fin anterior al inicio",IF(OR(ISBLANK(E37),NOT(ISNUMBER(E37))),"Falta avance válido",IF(OR(E37&lt;0,E37&gt;1),"Avance fuera de rango","OK")))))))))</x:f>
      </x:c>
      <x:c r="I37" s="23" t="str">
        <x:f>IF(AND($H37="OK",$D$5="OK",I$9&gt;=$C37,I$9&lt;=$D37),IF($E37=1,3,IF($E37&gt;0,2,1)),"")</x:f>
      </x:c>
      <x:c r="J37" s="23" t="str">
        <x:f>IF(AND($H37="OK",$D$5="OK",J$9&gt;=$C37,J$9&lt;=$D37),IF($E37=1,3,IF($E37&gt;0,2,1)),"")</x:f>
      </x:c>
      <x:c r="K37" s="23" t="str">
        <x:f>IF(AND($H37="OK",$D$5="OK",K$9&gt;=$C37,K$9&lt;=$D37),IF($E37=1,3,IF($E37&gt;0,2,1)),"")</x:f>
      </x:c>
      <x:c r="L37" s="23" t="str">
        <x:f>IF(AND($H37="OK",$D$5="OK",L$9&gt;=$C37,L$9&lt;=$D37),IF($E37=1,3,IF($E37&gt;0,2,1)),"")</x:f>
      </x:c>
      <x:c r="M37" s="23" t="str">
        <x:f>IF(AND($H37="OK",$D$5="OK",M$9&gt;=$C37,M$9&lt;=$D37),IF($E37=1,3,IF($E37&gt;0,2,1)),"")</x:f>
      </x:c>
      <x:c r="N37" s="23" t="str">
        <x:f>IF(AND($H37="OK",$D$5="OK",N$9&gt;=$C37,N$9&lt;=$D37),IF($E37=1,3,IF($E37&gt;0,2,1)),"")</x:f>
      </x:c>
      <x:c r="O37" s="23" t="str">
        <x:f>IF(AND($H37="OK",$D$5="OK",O$9&gt;=$C37,O$9&lt;=$D37),IF($E37=1,3,IF($E37&gt;0,2,1)),"")</x:f>
      </x:c>
      <x:c r="P37" s="23" t="str">
        <x:f>IF(AND($H37="OK",$D$5="OK",P$9&gt;=$C37,P$9&lt;=$D37),IF($E37=1,3,IF($E37&gt;0,2,1)),"")</x:f>
      </x:c>
      <x:c r="Q37" s="23" t="str">
        <x:f>IF(AND($H37="OK",$D$5="OK",Q$9&gt;=$C37,Q$9&lt;=$D37),IF($E37=1,3,IF($E37&gt;0,2,1)),"")</x:f>
      </x:c>
      <x:c r="R37" s="23" t="str">
        <x:f>IF(AND($H37="OK",$D$5="OK",R$9&gt;=$C37,R$9&lt;=$D37),IF($E37=1,3,IF($E37&gt;0,2,1)),"")</x:f>
      </x:c>
      <x:c r="S37" s="23" t="str">
        <x:f>IF(AND($H37="OK",$D$5="OK",S$9&gt;=$C37,S$9&lt;=$D37),IF($E37=1,3,IF($E37&gt;0,2,1)),"")</x:f>
      </x:c>
      <x:c r="T37" s="23" t="str">
        <x:f>IF(AND($H37="OK",$D$5="OK",T$9&gt;=$C37,T$9&lt;=$D37),IF($E37=1,3,IF($E37&gt;0,2,1)),"")</x:f>
      </x:c>
      <x:c r="U37" s="23" t="str">
        <x:f>IF(AND($H37="OK",$D$5="OK",U$9&gt;=$C37,U$9&lt;=$D37),IF($E37=1,3,IF($E37&gt;0,2,1)),"")</x:f>
      </x:c>
      <x:c r="V37" s="23" t="str">
        <x:f>IF(AND($H37="OK",$D$5="OK",V$9&gt;=$C37,V$9&lt;=$D37),IF($E37=1,3,IF($E37&gt;0,2,1)),"")</x:f>
      </x:c>
      <x:c r="W37" s="23" t="str">
        <x:f>IF(AND($H37="OK",$D$5="OK",W$9&gt;=$C37,W$9&lt;=$D37),IF($E37=1,3,IF($E37&gt;0,2,1)),"")</x:f>
      </x:c>
      <x:c r="X37" s="23" t="str">
        <x:f>IF(AND($H37="OK",$D$5="OK",X$9&gt;=$C37,X$9&lt;=$D37),IF($E37=1,3,IF($E37&gt;0,2,1)),"")</x:f>
      </x:c>
      <x:c r="Y37" s="23" t="str">
        <x:f>IF(AND($H37="OK",$D$5="OK",Y$9&gt;=$C37,Y$9&lt;=$D37),IF($E37=1,3,IF($E37&gt;0,2,1)),"")</x:f>
      </x:c>
      <x:c r="Z37" s="23" t="str">
        <x:f>IF(AND($H37="OK",$D$5="OK",Z$9&gt;=$C37,Z$9&lt;=$D37),IF($E37=1,3,IF($E37&gt;0,2,1)),"")</x:f>
      </x:c>
      <x:c r="AA37" s="23" t="str">
        <x:f>IF(AND($H37="OK",$D$5="OK",AA$9&gt;=$C37,AA$9&lt;=$D37),IF($E37=1,3,IF($E37&gt;0,2,1)),"")</x:f>
      </x:c>
      <x:c r="AB37" s="23" t="str">
        <x:f>IF(AND($H37="OK",$D$5="OK",AB$9&gt;=$C37,AB$9&lt;=$D37),IF($E37=1,3,IF($E37&gt;0,2,1)),"")</x:f>
      </x:c>
      <x:c r="AC37" s="23" t="str">
        <x:f>IF(AND($H37="OK",$D$5="OK",AC$9&gt;=$C37,AC$9&lt;=$D37),IF($E37=1,3,IF($E37&gt;0,2,1)),"")</x:f>
      </x:c>
      <x:c r="AD37" s="23" t="str">
        <x:f>IF(AND($H37="OK",$D$5="OK",AD$9&gt;=$C37,AD$9&lt;=$D37),IF($E37=1,3,IF($E37&gt;0,2,1)),"")</x:f>
      </x:c>
      <x:c r="AE37" s="23" t="str">
        <x:f>IF(AND($H37="OK",$D$5="OK",AE$9&gt;=$C37,AE$9&lt;=$D37),IF($E37=1,3,IF($E37&gt;0,2,1)),"")</x:f>
      </x:c>
      <x:c r="AF37" s="23" t="str">
        <x:f>IF(AND($H37="OK",$D$5="OK",AF$9&gt;=$C37,AF$9&lt;=$D37),IF($E37=1,3,IF($E37&gt;0,2,1)),"")</x:f>
      </x:c>
      <x:c r="AG37" s="23" t="str">
        <x:f>IF(AND($H37="OK",$D$5="OK",AG$9&gt;=$C37,AG$9&lt;=$D37),IF($E37=1,3,IF($E37&gt;0,2,1)),"")</x:f>
      </x:c>
      <x:c r="AH37" s="23" t="str">
        <x:f>IF(AND($H37="OK",$D$5="OK",AH$9&gt;=$C37,AH$9&lt;=$D37),IF($E37=1,3,IF($E37&gt;0,2,1)),"")</x:f>
      </x:c>
      <x:c r="AI37" s="23" t="str">
        <x:f>IF(AND($H37="OK",$D$5="OK",AI$9&gt;=$C37,AI$9&lt;=$D37),IF($E37=1,3,IF($E37&gt;0,2,1)),"")</x:f>
      </x:c>
      <x:c r="AJ37" s="23" t="str">
        <x:f>IF(AND($H37="OK",$D$5="OK",AJ$9&gt;=$C37,AJ$9&lt;=$D37),IF($E37=1,3,IF($E37&gt;0,2,1)),"")</x:f>
      </x:c>
      <x:c r="AK37" s="23" t="str">
        <x:f>IF(AND($H37="OK",$D$5="OK",AK$9&gt;=$C37,AK$9&lt;=$D37),IF($E37=1,3,IF($E37&gt;0,2,1)),"")</x:f>
      </x:c>
      <x:c r="AL37" s="23" t="str">
        <x:f>IF(AND($H37="OK",$D$5="OK",AL$9&gt;=$C37,AL$9&lt;=$D37),IF($E37=1,3,IF($E37&gt;0,2,1)),"")</x:f>
      </x:c>
      <x:c r="AM37" s="23" t="str">
        <x:f>IF(AND($H37="OK",$D$5="OK",AM$9&gt;=$C37,AM$9&lt;=$D37),IF($E37=1,3,IF($E37&gt;0,2,1)),"")</x:f>
      </x:c>
      <x:c r="AN37" s="23" t="str">
        <x:f>IF(AND($H37="OK",$D$5="OK",AN$9&gt;=$C37,AN$9&lt;=$D37),IF($E37=1,3,IF($E37&gt;0,2,1)),"")</x:f>
      </x:c>
      <x:c r="AO37" s="23" t="str">
        <x:f>IF(AND($H37="OK",$D$5="OK",AO$9&gt;=$C37,AO$9&lt;=$D37),IF($E37=1,3,IF($E37&gt;0,2,1)),"")</x:f>
      </x:c>
      <x:c r="AP37" s="23" t="str">
        <x:f>IF(AND($H37="OK",$D$5="OK",AP$9&gt;=$C37,AP$9&lt;=$D37),IF($E37=1,3,IF($E37&gt;0,2,1)),"")</x:f>
      </x:c>
      <x:c r="AQ37" s="23" t="str">
        <x:f>IF(AND($H37="OK",$D$5="OK",AQ$9&gt;=$C37,AQ$9&lt;=$D37),IF($E37=1,3,IF($E37&gt;0,2,1)),"")</x:f>
      </x:c>
      <x:c r="AR37" s="23" t="str">
        <x:f>IF(AND($H37="OK",$D$5="OK",AR$9&gt;=$C37,AR$9&lt;=$D37),IF($E37=1,3,IF($E37&gt;0,2,1)),"")</x:f>
      </x:c>
      <x:c r="AS37" s="23" t="str">
        <x:f>IF(AND($H37="OK",$D$5="OK",AS$9&gt;=$C37,AS$9&lt;=$D37),IF($E37=1,3,IF($E37&gt;0,2,1)),"")</x:f>
      </x:c>
      <x:c r="AT37" s="23" t="str">
        <x:f>IF(AND($H37="OK",$D$5="OK",AT$9&gt;=$C37,AT$9&lt;=$D37),IF($E37=1,3,IF($E37&gt;0,2,1)),"")</x:f>
      </x:c>
      <x:c r="AU37" s="23" t="str">
        <x:f>IF(AND($H37="OK",$D$5="OK",AU$9&gt;=$C37,AU$9&lt;=$D37),IF($E37=1,3,IF($E37&gt;0,2,1)),"")</x:f>
      </x:c>
      <x:c r="AV37" s="23" t="str">
        <x:f>IF(AND($H37="OK",$D$5="OK",AV$9&gt;=$C37,AV$9&lt;=$D37),IF($E37=1,3,IF($E37&gt;0,2,1)),"")</x:f>
      </x:c>
      <x:c r="AW37" s="23" t="str">
        <x:f>IF(AND($H37="OK",$D$5="OK",AW$9&gt;=$C37,AW$9&lt;=$D37),IF($E37=1,3,IF($E37&gt;0,2,1)),"")</x:f>
      </x:c>
      <x:c r="AX37" s="23" t="str">
        <x:f>IF(AND($H37="OK",$D$5="OK",AX$9&gt;=$C37,AX$9&lt;=$D37),IF($E37=1,3,IF($E37&gt;0,2,1)),"")</x:f>
      </x:c>
    </x:row>
    <x:row r="38" ht="30" customHeight="1">
      <x:c r="A38" s="8"/>
      <x:c r="B38" s="8"/>
      <x:c r="C38" s="11"/>
      <x:c r="D38" s="11"/>
      <x:c r="E38" s="12"/>
      <x:c r="F38" s="13" t="str">
        <x:f>IF(H38="OK",D38-C38+1,"")</x:f>
      </x:c>
      <x:c r="G38" s="10" t="str">
        <x:f>IF(H38="","",IF(H38&lt;&gt;"OK","Revisar datos",IF($D$5&lt;&gt;"OK","Revisar ajustes",IF(E38=1,"Terminada",IF(D38&lt;$B$5,"Atrasada",IF(E38&gt;0,"En curso","Pendiente"))))))</x:f>
      </x:c>
      <x:c r="H38" s="10" t="str">
        <x:f>IF(COUNTA(A38:E38)=0,"",IF(A38="","Falta actividad",IF(B38="","Falta responsable",IF(OR(C38="",D38=""),"Faltan fechas",IF(OR(NOT(ISNUMBER(C38)),NOT(ISNUMBER(D38))),"Fechas no válidas",IF(OR(C38&lt;DATE(2000,1,1),D38&gt;DATE(2099,12,31),C38&lt;&gt;INT(C38),D38&lt;&gt;INT(D38)),"Fechas no válidas",IF(D38&lt;C38,"Fin anterior al inicio",IF(OR(ISBLANK(E38),NOT(ISNUMBER(E38))),"Falta avance válido",IF(OR(E38&lt;0,E38&gt;1),"Avance fuera de rango","OK")))))))))</x:f>
      </x:c>
      <x:c r="I38" s="23" t="str">
        <x:f>IF(AND($H38="OK",$D$5="OK",I$9&gt;=$C38,I$9&lt;=$D38),IF($E38=1,3,IF($E38&gt;0,2,1)),"")</x:f>
      </x:c>
      <x:c r="J38" s="23" t="str">
        <x:f>IF(AND($H38="OK",$D$5="OK",J$9&gt;=$C38,J$9&lt;=$D38),IF($E38=1,3,IF($E38&gt;0,2,1)),"")</x:f>
      </x:c>
      <x:c r="K38" s="23" t="str">
        <x:f>IF(AND($H38="OK",$D$5="OK",K$9&gt;=$C38,K$9&lt;=$D38),IF($E38=1,3,IF($E38&gt;0,2,1)),"")</x:f>
      </x:c>
      <x:c r="L38" s="23" t="str">
        <x:f>IF(AND($H38="OK",$D$5="OK",L$9&gt;=$C38,L$9&lt;=$D38),IF($E38=1,3,IF($E38&gt;0,2,1)),"")</x:f>
      </x:c>
      <x:c r="M38" s="23" t="str">
        <x:f>IF(AND($H38="OK",$D$5="OK",M$9&gt;=$C38,M$9&lt;=$D38),IF($E38=1,3,IF($E38&gt;0,2,1)),"")</x:f>
      </x:c>
      <x:c r="N38" s="23" t="str">
        <x:f>IF(AND($H38="OK",$D$5="OK",N$9&gt;=$C38,N$9&lt;=$D38),IF($E38=1,3,IF($E38&gt;0,2,1)),"")</x:f>
      </x:c>
      <x:c r="O38" s="23" t="str">
        <x:f>IF(AND($H38="OK",$D$5="OK",O$9&gt;=$C38,O$9&lt;=$D38),IF($E38=1,3,IF($E38&gt;0,2,1)),"")</x:f>
      </x:c>
      <x:c r="P38" s="23" t="str">
        <x:f>IF(AND($H38="OK",$D$5="OK",P$9&gt;=$C38,P$9&lt;=$D38),IF($E38=1,3,IF($E38&gt;0,2,1)),"")</x:f>
      </x:c>
      <x:c r="Q38" s="23" t="str">
        <x:f>IF(AND($H38="OK",$D$5="OK",Q$9&gt;=$C38,Q$9&lt;=$D38),IF($E38=1,3,IF($E38&gt;0,2,1)),"")</x:f>
      </x:c>
      <x:c r="R38" s="23" t="str">
        <x:f>IF(AND($H38="OK",$D$5="OK",R$9&gt;=$C38,R$9&lt;=$D38),IF($E38=1,3,IF($E38&gt;0,2,1)),"")</x:f>
      </x:c>
      <x:c r="S38" s="23" t="str">
        <x:f>IF(AND($H38="OK",$D$5="OK",S$9&gt;=$C38,S$9&lt;=$D38),IF($E38=1,3,IF($E38&gt;0,2,1)),"")</x:f>
      </x:c>
      <x:c r="T38" s="23" t="str">
        <x:f>IF(AND($H38="OK",$D$5="OK",T$9&gt;=$C38,T$9&lt;=$D38),IF($E38=1,3,IF($E38&gt;0,2,1)),"")</x:f>
      </x:c>
      <x:c r="U38" s="23" t="str">
        <x:f>IF(AND($H38="OK",$D$5="OK",U$9&gt;=$C38,U$9&lt;=$D38),IF($E38=1,3,IF($E38&gt;0,2,1)),"")</x:f>
      </x:c>
      <x:c r="V38" s="23" t="str">
        <x:f>IF(AND($H38="OK",$D$5="OK",V$9&gt;=$C38,V$9&lt;=$D38),IF($E38=1,3,IF($E38&gt;0,2,1)),"")</x:f>
      </x:c>
      <x:c r="W38" s="23" t="str">
        <x:f>IF(AND($H38="OK",$D$5="OK",W$9&gt;=$C38,W$9&lt;=$D38),IF($E38=1,3,IF($E38&gt;0,2,1)),"")</x:f>
      </x:c>
      <x:c r="X38" s="23" t="str">
        <x:f>IF(AND($H38="OK",$D$5="OK",X$9&gt;=$C38,X$9&lt;=$D38),IF($E38=1,3,IF($E38&gt;0,2,1)),"")</x:f>
      </x:c>
      <x:c r="Y38" s="23" t="str">
        <x:f>IF(AND($H38="OK",$D$5="OK",Y$9&gt;=$C38,Y$9&lt;=$D38),IF($E38=1,3,IF($E38&gt;0,2,1)),"")</x:f>
      </x:c>
      <x:c r="Z38" s="23" t="str">
        <x:f>IF(AND($H38="OK",$D$5="OK",Z$9&gt;=$C38,Z$9&lt;=$D38),IF($E38=1,3,IF($E38&gt;0,2,1)),"")</x:f>
      </x:c>
      <x:c r="AA38" s="23" t="str">
        <x:f>IF(AND($H38="OK",$D$5="OK",AA$9&gt;=$C38,AA$9&lt;=$D38),IF($E38=1,3,IF($E38&gt;0,2,1)),"")</x:f>
      </x:c>
      <x:c r="AB38" s="23" t="str">
        <x:f>IF(AND($H38="OK",$D$5="OK",AB$9&gt;=$C38,AB$9&lt;=$D38),IF($E38=1,3,IF($E38&gt;0,2,1)),"")</x:f>
      </x:c>
      <x:c r="AC38" s="23" t="str">
        <x:f>IF(AND($H38="OK",$D$5="OK",AC$9&gt;=$C38,AC$9&lt;=$D38),IF($E38=1,3,IF($E38&gt;0,2,1)),"")</x:f>
      </x:c>
      <x:c r="AD38" s="23" t="str">
        <x:f>IF(AND($H38="OK",$D$5="OK",AD$9&gt;=$C38,AD$9&lt;=$D38),IF($E38=1,3,IF($E38&gt;0,2,1)),"")</x:f>
      </x:c>
      <x:c r="AE38" s="23" t="str">
        <x:f>IF(AND($H38="OK",$D$5="OK",AE$9&gt;=$C38,AE$9&lt;=$D38),IF($E38=1,3,IF($E38&gt;0,2,1)),"")</x:f>
      </x:c>
      <x:c r="AF38" s="23" t="str">
        <x:f>IF(AND($H38="OK",$D$5="OK",AF$9&gt;=$C38,AF$9&lt;=$D38),IF($E38=1,3,IF($E38&gt;0,2,1)),"")</x:f>
      </x:c>
      <x:c r="AG38" s="23" t="str">
        <x:f>IF(AND($H38="OK",$D$5="OK",AG$9&gt;=$C38,AG$9&lt;=$D38),IF($E38=1,3,IF($E38&gt;0,2,1)),"")</x:f>
      </x:c>
      <x:c r="AH38" s="23" t="str">
        <x:f>IF(AND($H38="OK",$D$5="OK",AH$9&gt;=$C38,AH$9&lt;=$D38),IF($E38=1,3,IF($E38&gt;0,2,1)),"")</x:f>
      </x:c>
      <x:c r="AI38" s="23" t="str">
        <x:f>IF(AND($H38="OK",$D$5="OK",AI$9&gt;=$C38,AI$9&lt;=$D38),IF($E38=1,3,IF($E38&gt;0,2,1)),"")</x:f>
      </x:c>
      <x:c r="AJ38" s="23" t="str">
        <x:f>IF(AND($H38="OK",$D$5="OK",AJ$9&gt;=$C38,AJ$9&lt;=$D38),IF($E38=1,3,IF($E38&gt;0,2,1)),"")</x:f>
      </x:c>
      <x:c r="AK38" s="23" t="str">
        <x:f>IF(AND($H38="OK",$D$5="OK",AK$9&gt;=$C38,AK$9&lt;=$D38),IF($E38=1,3,IF($E38&gt;0,2,1)),"")</x:f>
      </x:c>
      <x:c r="AL38" s="23" t="str">
        <x:f>IF(AND($H38="OK",$D$5="OK",AL$9&gt;=$C38,AL$9&lt;=$D38),IF($E38=1,3,IF($E38&gt;0,2,1)),"")</x:f>
      </x:c>
      <x:c r="AM38" s="23" t="str">
        <x:f>IF(AND($H38="OK",$D$5="OK",AM$9&gt;=$C38,AM$9&lt;=$D38),IF($E38=1,3,IF($E38&gt;0,2,1)),"")</x:f>
      </x:c>
      <x:c r="AN38" s="23" t="str">
        <x:f>IF(AND($H38="OK",$D$5="OK",AN$9&gt;=$C38,AN$9&lt;=$D38),IF($E38=1,3,IF($E38&gt;0,2,1)),"")</x:f>
      </x:c>
      <x:c r="AO38" s="23" t="str">
        <x:f>IF(AND($H38="OK",$D$5="OK",AO$9&gt;=$C38,AO$9&lt;=$D38),IF($E38=1,3,IF($E38&gt;0,2,1)),"")</x:f>
      </x:c>
      <x:c r="AP38" s="23" t="str">
        <x:f>IF(AND($H38="OK",$D$5="OK",AP$9&gt;=$C38,AP$9&lt;=$D38),IF($E38=1,3,IF($E38&gt;0,2,1)),"")</x:f>
      </x:c>
      <x:c r="AQ38" s="23" t="str">
        <x:f>IF(AND($H38="OK",$D$5="OK",AQ$9&gt;=$C38,AQ$9&lt;=$D38),IF($E38=1,3,IF($E38&gt;0,2,1)),"")</x:f>
      </x:c>
      <x:c r="AR38" s="23" t="str">
        <x:f>IF(AND($H38="OK",$D$5="OK",AR$9&gt;=$C38,AR$9&lt;=$D38),IF($E38=1,3,IF($E38&gt;0,2,1)),"")</x:f>
      </x:c>
      <x:c r="AS38" s="23" t="str">
        <x:f>IF(AND($H38="OK",$D$5="OK",AS$9&gt;=$C38,AS$9&lt;=$D38),IF($E38=1,3,IF($E38&gt;0,2,1)),"")</x:f>
      </x:c>
      <x:c r="AT38" s="23" t="str">
        <x:f>IF(AND($H38="OK",$D$5="OK",AT$9&gt;=$C38,AT$9&lt;=$D38),IF($E38=1,3,IF($E38&gt;0,2,1)),"")</x:f>
      </x:c>
      <x:c r="AU38" s="23" t="str">
        <x:f>IF(AND($H38="OK",$D$5="OK",AU$9&gt;=$C38,AU$9&lt;=$D38),IF($E38=1,3,IF($E38&gt;0,2,1)),"")</x:f>
      </x:c>
      <x:c r="AV38" s="23" t="str">
        <x:f>IF(AND($H38="OK",$D$5="OK",AV$9&gt;=$C38,AV$9&lt;=$D38),IF($E38=1,3,IF($E38&gt;0,2,1)),"")</x:f>
      </x:c>
      <x:c r="AW38" s="23" t="str">
        <x:f>IF(AND($H38="OK",$D$5="OK",AW$9&gt;=$C38,AW$9&lt;=$D38),IF($E38=1,3,IF($E38&gt;0,2,1)),"")</x:f>
      </x:c>
      <x:c r="AX38" s="23" t="str">
        <x:f>IF(AND($H38="OK",$D$5="OK",AX$9&gt;=$C38,AX$9&lt;=$D38),IF($E38=1,3,IF($E38&gt;0,2,1)),"")</x:f>
      </x:c>
    </x:row>
    <x:row r="39" ht="30" customHeight="1">
      <x:c r="A39" s="8"/>
      <x:c r="B39" s="8"/>
      <x:c r="C39" s="11"/>
      <x:c r="D39" s="11"/>
      <x:c r="E39" s="12"/>
      <x:c r="F39" s="13" t="str">
        <x:f>IF(H39="OK",D39-C39+1,"")</x:f>
      </x:c>
      <x:c r="G39" s="10" t="str">
        <x:f>IF(H39="","",IF(H39&lt;&gt;"OK","Revisar datos",IF($D$5&lt;&gt;"OK","Revisar ajustes",IF(E39=1,"Terminada",IF(D39&lt;$B$5,"Atrasada",IF(E39&gt;0,"En curso","Pendiente"))))))</x:f>
      </x:c>
      <x:c r="H39" s="10" t="str">
        <x:f>IF(COUNTA(A39:E39)=0,"",IF(A39="","Falta actividad",IF(B39="","Falta responsable",IF(OR(C39="",D39=""),"Faltan fechas",IF(OR(NOT(ISNUMBER(C39)),NOT(ISNUMBER(D39))),"Fechas no válidas",IF(OR(C39&lt;DATE(2000,1,1),D39&gt;DATE(2099,12,31),C39&lt;&gt;INT(C39),D39&lt;&gt;INT(D39)),"Fechas no válidas",IF(D39&lt;C39,"Fin anterior al inicio",IF(OR(ISBLANK(E39),NOT(ISNUMBER(E39))),"Falta avance válido",IF(OR(E39&lt;0,E39&gt;1),"Avance fuera de rango","OK")))))))))</x:f>
      </x:c>
      <x:c r="I39" s="23" t="str">
        <x:f>IF(AND($H39="OK",$D$5="OK",I$9&gt;=$C39,I$9&lt;=$D39),IF($E39=1,3,IF($E39&gt;0,2,1)),"")</x:f>
      </x:c>
      <x:c r="J39" s="23" t="str">
        <x:f>IF(AND($H39="OK",$D$5="OK",J$9&gt;=$C39,J$9&lt;=$D39),IF($E39=1,3,IF($E39&gt;0,2,1)),"")</x:f>
      </x:c>
      <x:c r="K39" s="23" t="str">
        <x:f>IF(AND($H39="OK",$D$5="OK",K$9&gt;=$C39,K$9&lt;=$D39),IF($E39=1,3,IF($E39&gt;0,2,1)),"")</x:f>
      </x:c>
      <x:c r="L39" s="23" t="str">
        <x:f>IF(AND($H39="OK",$D$5="OK",L$9&gt;=$C39,L$9&lt;=$D39),IF($E39=1,3,IF($E39&gt;0,2,1)),"")</x:f>
      </x:c>
      <x:c r="M39" s="23" t="str">
        <x:f>IF(AND($H39="OK",$D$5="OK",M$9&gt;=$C39,M$9&lt;=$D39),IF($E39=1,3,IF($E39&gt;0,2,1)),"")</x:f>
      </x:c>
      <x:c r="N39" s="23" t="str">
        <x:f>IF(AND($H39="OK",$D$5="OK",N$9&gt;=$C39,N$9&lt;=$D39),IF($E39=1,3,IF($E39&gt;0,2,1)),"")</x:f>
      </x:c>
      <x:c r="O39" s="23" t="str">
        <x:f>IF(AND($H39="OK",$D$5="OK",O$9&gt;=$C39,O$9&lt;=$D39),IF($E39=1,3,IF($E39&gt;0,2,1)),"")</x:f>
      </x:c>
      <x:c r="P39" s="23" t="str">
        <x:f>IF(AND($H39="OK",$D$5="OK",P$9&gt;=$C39,P$9&lt;=$D39),IF($E39=1,3,IF($E39&gt;0,2,1)),"")</x:f>
      </x:c>
      <x:c r="Q39" s="23" t="str">
        <x:f>IF(AND($H39="OK",$D$5="OK",Q$9&gt;=$C39,Q$9&lt;=$D39),IF($E39=1,3,IF($E39&gt;0,2,1)),"")</x:f>
      </x:c>
      <x:c r="R39" s="23" t="str">
        <x:f>IF(AND($H39="OK",$D$5="OK",R$9&gt;=$C39,R$9&lt;=$D39),IF($E39=1,3,IF($E39&gt;0,2,1)),"")</x:f>
      </x:c>
      <x:c r="S39" s="23" t="str">
        <x:f>IF(AND($H39="OK",$D$5="OK",S$9&gt;=$C39,S$9&lt;=$D39),IF($E39=1,3,IF($E39&gt;0,2,1)),"")</x:f>
      </x:c>
      <x:c r="T39" s="23" t="str">
        <x:f>IF(AND($H39="OK",$D$5="OK",T$9&gt;=$C39,T$9&lt;=$D39),IF($E39=1,3,IF($E39&gt;0,2,1)),"")</x:f>
      </x:c>
      <x:c r="U39" s="23" t="str">
        <x:f>IF(AND($H39="OK",$D$5="OK",U$9&gt;=$C39,U$9&lt;=$D39),IF($E39=1,3,IF($E39&gt;0,2,1)),"")</x:f>
      </x:c>
      <x:c r="V39" s="23" t="str">
        <x:f>IF(AND($H39="OK",$D$5="OK",V$9&gt;=$C39,V$9&lt;=$D39),IF($E39=1,3,IF($E39&gt;0,2,1)),"")</x:f>
      </x:c>
      <x:c r="W39" s="23" t="str">
        <x:f>IF(AND($H39="OK",$D$5="OK",W$9&gt;=$C39,W$9&lt;=$D39),IF($E39=1,3,IF($E39&gt;0,2,1)),"")</x:f>
      </x:c>
      <x:c r="X39" s="23" t="str">
        <x:f>IF(AND($H39="OK",$D$5="OK",X$9&gt;=$C39,X$9&lt;=$D39),IF($E39=1,3,IF($E39&gt;0,2,1)),"")</x:f>
      </x:c>
      <x:c r="Y39" s="23" t="str">
        <x:f>IF(AND($H39="OK",$D$5="OK",Y$9&gt;=$C39,Y$9&lt;=$D39),IF($E39=1,3,IF($E39&gt;0,2,1)),"")</x:f>
      </x:c>
      <x:c r="Z39" s="23" t="str">
        <x:f>IF(AND($H39="OK",$D$5="OK",Z$9&gt;=$C39,Z$9&lt;=$D39),IF($E39=1,3,IF($E39&gt;0,2,1)),"")</x:f>
      </x:c>
      <x:c r="AA39" s="23" t="str">
        <x:f>IF(AND($H39="OK",$D$5="OK",AA$9&gt;=$C39,AA$9&lt;=$D39),IF($E39=1,3,IF($E39&gt;0,2,1)),"")</x:f>
      </x:c>
      <x:c r="AB39" s="23" t="str">
        <x:f>IF(AND($H39="OK",$D$5="OK",AB$9&gt;=$C39,AB$9&lt;=$D39),IF($E39=1,3,IF($E39&gt;0,2,1)),"")</x:f>
      </x:c>
      <x:c r="AC39" s="23" t="str">
        <x:f>IF(AND($H39="OK",$D$5="OK",AC$9&gt;=$C39,AC$9&lt;=$D39),IF($E39=1,3,IF($E39&gt;0,2,1)),"")</x:f>
      </x:c>
      <x:c r="AD39" s="23" t="str">
        <x:f>IF(AND($H39="OK",$D$5="OK",AD$9&gt;=$C39,AD$9&lt;=$D39),IF($E39=1,3,IF($E39&gt;0,2,1)),"")</x:f>
      </x:c>
      <x:c r="AE39" s="23" t="str">
        <x:f>IF(AND($H39="OK",$D$5="OK",AE$9&gt;=$C39,AE$9&lt;=$D39),IF($E39=1,3,IF($E39&gt;0,2,1)),"")</x:f>
      </x:c>
      <x:c r="AF39" s="23" t="str">
        <x:f>IF(AND($H39="OK",$D$5="OK",AF$9&gt;=$C39,AF$9&lt;=$D39),IF($E39=1,3,IF($E39&gt;0,2,1)),"")</x:f>
      </x:c>
      <x:c r="AG39" s="23" t="str">
        <x:f>IF(AND($H39="OK",$D$5="OK",AG$9&gt;=$C39,AG$9&lt;=$D39),IF($E39=1,3,IF($E39&gt;0,2,1)),"")</x:f>
      </x:c>
      <x:c r="AH39" s="23" t="str">
        <x:f>IF(AND($H39="OK",$D$5="OK",AH$9&gt;=$C39,AH$9&lt;=$D39),IF($E39=1,3,IF($E39&gt;0,2,1)),"")</x:f>
      </x:c>
      <x:c r="AI39" s="23" t="str">
        <x:f>IF(AND($H39="OK",$D$5="OK",AI$9&gt;=$C39,AI$9&lt;=$D39),IF($E39=1,3,IF($E39&gt;0,2,1)),"")</x:f>
      </x:c>
      <x:c r="AJ39" s="23" t="str">
        <x:f>IF(AND($H39="OK",$D$5="OK",AJ$9&gt;=$C39,AJ$9&lt;=$D39),IF($E39=1,3,IF($E39&gt;0,2,1)),"")</x:f>
      </x:c>
      <x:c r="AK39" s="23" t="str">
        <x:f>IF(AND($H39="OK",$D$5="OK",AK$9&gt;=$C39,AK$9&lt;=$D39),IF($E39=1,3,IF($E39&gt;0,2,1)),"")</x:f>
      </x:c>
      <x:c r="AL39" s="23" t="str">
        <x:f>IF(AND($H39="OK",$D$5="OK",AL$9&gt;=$C39,AL$9&lt;=$D39),IF($E39=1,3,IF($E39&gt;0,2,1)),"")</x:f>
      </x:c>
      <x:c r="AM39" s="23" t="str">
        <x:f>IF(AND($H39="OK",$D$5="OK",AM$9&gt;=$C39,AM$9&lt;=$D39),IF($E39=1,3,IF($E39&gt;0,2,1)),"")</x:f>
      </x:c>
      <x:c r="AN39" s="23" t="str">
        <x:f>IF(AND($H39="OK",$D$5="OK",AN$9&gt;=$C39,AN$9&lt;=$D39),IF($E39=1,3,IF($E39&gt;0,2,1)),"")</x:f>
      </x:c>
      <x:c r="AO39" s="23" t="str">
        <x:f>IF(AND($H39="OK",$D$5="OK",AO$9&gt;=$C39,AO$9&lt;=$D39),IF($E39=1,3,IF($E39&gt;0,2,1)),"")</x:f>
      </x:c>
      <x:c r="AP39" s="23" t="str">
        <x:f>IF(AND($H39="OK",$D$5="OK",AP$9&gt;=$C39,AP$9&lt;=$D39),IF($E39=1,3,IF($E39&gt;0,2,1)),"")</x:f>
      </x:c>
      <x:c r="AQ39" s="23" t="str">
        <x:f>IF(AND($H39="OK",$D$5="OK",AQ$9&gt;=$C39,AQ$9&lt;=$D39),IF($E39=1,3,IF($E39&gt;0,2,1)),"")</x:f>
      </x:c>
      <x:c r="AR39" s="23" t="str">
        <x:f>IF(AND($H39="OK",$D$5="OK",AR$9&gt;=$C39,AR$9&lt;=$D39),IF($E39=1,3,IF($E39&gt;0,2,1)),"")</x:f>
      </x:c>
      <x:c r="AS39" s="23" t="str">
        <x:f>IF(AND($H39="OK",$D$5="OK",AS$9&gt;=$C39,AS$9&lt;=$D39),IF($E39=1,3,IF($E39&gt;0,2,1)),"")</x:f>
      </x:c>
      <x:c r="AT39" s="23" t="str">
        <x:f>IF(AND($H39="OK",$D$5="OK",AT$9&gt;=$C39,AT$9&lt;=$D39),IF($E39=1,3,IF($E39&gt;0,2,1)),"")</x:f>
      </x:c>
      <x:c r="AU39" s="23" t="str">
        <x:f>IF(AND($H39="OK",$D$5="OK",AU$9&gt;=$C39,AU$9&lt;=$D39),IF($E39=1,3,IF($E39&gt;0,2,1)),"")</x:f>
      </x:c>
      <x:c r="AV39" s="23" t="str">
        <x:f>IF(AND($H39="OK",$D$5="OK",AV$9&gt;=$C39,AV$9&lt;=$D39),IF($E39=1,3,IF($E39&gt;0,2,1)),"")</x:f>
      </x:c>
      <x:c r="AW39" s="23" t="str">
        <x:f>IF(AND($H39="OK",$D$5="OK",AW$9&gt;=$C39,AW$9&lt;=$D39),IF($E39=1,3,IF($E39&gt;0,2,1)),"")</x:f>
      </x:c>
      <x:c r="AX39" s="23" t="str">
        <x:f>IF(AND($H39="OK",$D$5="OK",AX$9&gt;=$C39,AX$9&lt;=$D39),IF($E39=1,3,IF($E39&gt;0,2,1)),"")</x:f>
      </x:c>
    </x:row>
    <x:row r="40" ht="30" customHeight="1">
      <x:c r="A40" s="8"/>
      <x:c r="B40" s="8"/>
      <x:c r="C40" s="11"/>
      <x:c r="D40" s="11"/>
      <x:c r="E40" s="12"/>
      <x:c r="F40" s="13" t="str">
        <x:f>IF(H40="OK",D40-C40+1,"")</x:f>
      </x:c>
      <x:c r="G40" s="10" t="str">
        <x:f>IF(H40="","",IF(H40&lt;&gt;"OK","Revisar datos",IF($D$5&lt;&gt;"OK","Revisar ajustes",IF(E40=1,"Terminada",IF(D40&lt;$B$5,"Atrasada",IF(E40&gt;0,"En curso","Pendiente"))))))</x:f>
      </x:c>
      <x:c r="H40" s="10" t="str">
        <x:f>IF(COUNTA(A40:E40)=0,"",IF(A40="","Falta actividad",IF(B40="","Falta responsable",IF(OR(C40="",D40=""),"Faltan fechas",IF(OR(NOT(ISNUMBER(C40)),NOT(ISNUMBER(D40))),"Fechas no válidas",IF(OR(C40&lt;DATE(2000,1,1),D40&gt;DATE(2099,12,31),C40&lt;&gt;INT(C40),D40&lt;&gt;INT(D40)),"Fechas no válidas",IF(D40&lt;C40,"Fin anterior al inicio",IF(OR(ISBLANK(E40),NOT(ISNUMBER(E40))),"Falta avance válido",IF(OR(E40&lt;0,E40&gt;1),"Avance fuera de rango","OK")))))))))</x:f>
      </x:c>
      <x:c r="I40" s="23" t="str">
        <x:f>IF(AND($H40="OK",$D$5="OK",I$9&gt;=$C40,I$9&lt;=$D40),IF($E40=1,3,IF($E40&gt;0,2,1)),"")</x:f>
      </x:c>
      <x:c r="J40" s="23" t="str">
        <x:f>IF(AND($H40="OK",$D$5="OK",J$9&gt;=$C40,J$9&lt;=$D40),IF($E40=1,3,IF($E40&gt;0,2,1)),"")</x:f>
      </x:c>
      <x:c r="K40" s="23" t="str">
        <x:f>IF(AND($H40="OK",$D$5="OK",K$9&gt;=$C40,K$9&lt;=$D40),IF($E40=1,3,IF($E40&gt;0,2,1)),"")</x:f>
      </x:c>
      <x:c r="L40" s="23" t="str">
        <x:f>IF(AND($H40="OK",$D$5="OK",L$9&gt;=$C40,L$9&lt;=$D40),IF($E40=1,3,IF($E40&gt;0,2,1)),"")</x:f>
      </x:c>
      <x:c r="M40" s="23" t="str">
        <x:f>IF(AND($H40="OK",$D$5="OK",M$9&gt;=$C40,M$9&lt;=$D40),IF($E40=1,3,IF($E40&gt;0,2,1)),"")</x:f>
      </x:c>
      <x:c r="N40" s="23" t="str">
        <x:f>IF(AND($H40="OK",$D$5="OK",N$9&gt;=$C40,N$9&lt;=$D40),IF($E40=1,3,IF($E40&gt;0,2,1)),"")</x:f>
      </x:c>
      <x:c r="O40" s="23" t="str">
        <x:f>IF(AND($H40="OK",$D$5="OK",O$9&gt;=$C40,O$9&lt;=$D40),IF($E40=1,3,IF($E40&gt;0,2,1)),"")</x:f>
      </x:c>
      <x:c r="P40" s="23" t="str">
        <x:f>IF(AND($H40="OK",$D$5="OK",P$9&gt;=$C40,P$9&lt;=$D40),IF($E40=1,3,IF($E40&gt;0,2,1)),"")</x:f>
      </x:c>
      <x:c r="Q40" s="23" t="str">
        <x:f>IF(AND($H40="OK",$D$5="OK",Q$9&gt;=$C40,Q$9&lt;=$D40),IF($E40=1,3,IF($E40&gt;0,2,1)),"")</x:f>
      </x:c>
      <x:c r="R40" s="23" t="str">
        <x:f>IF(AND($H40="OK",$D$5="OK",R$9&gt;=$C40,R$9&lt;=$D40),IF($E40=1,3,IF($E40&gt;0,2,1)),"")</x:f>
      </x:c>
      <x:c r="S40" s="23" t="str">
        <x:f>IF(AND($H40="OK",$D$5="OK",S$9&gt;=$C40,S$9&lt;=$D40),IF($E40=1,3,IF($E40&gt;0,2,1)),"")</x:f>
      </x:c>
      <x:c r="T40" s="23" t="str">
        <x:f>IF(AND($H40="OK",$D$5="OK",T$9&gt;=$C40,T$9&lt;=$D40),IF($E40=1,3,IF($E40&gt;0,2,1)),"")</x:f>
      </x:c>
      <x:c r="U40" s="23" t="str">
        <x:f>IF(AND($H40="OK",$D$5="OK",U$9&gt;=$C40,U$9&lt;=$D40),IF($E40=1,3,IF($E40&gt;0,2,1)),"")</x:f>
      </x:c>
      <x:c r="V40" s="23" t="str">
        <x:f>IF(AND($H40="OK",$D$5="OK",V$9&gt;=$C40,V$9&lt;=$D40),IF($E40=1,3,IF($E40&gt;0,2,1)),"")</x:f>
      </x:c>
      <x:c r="W40" s="23" t="str">
        <x:f>IF(AND($H40="OK",$D$5="OK",W$9&gt;=$C40,W$9&lt;=$D40),IF($E40=1,3,IF($E40&gt;0,2,1)),"")</x:f>
      </x:c>
      <x:c r="X40" s="23" t="str">
        <x:f>IF(AND($H40="OK",$D$5="OK",X$9&gt;=$C40,X$9&lt;=$D40),IF($E40=1,3,IF($E40&gt;0,2,1)),"")</x:f>
      </x:c>
      <x:c r="Y40" s="23" t="str">
        <x:f>IF(AND($H40="OK",$D$5="OK",Y$9&gt;=$C40,Y$9&lt;=$D40),IF($E40=1,3,IF($E40&gt;0,2,1)),"")</x:f>
      </x:c>
      <x:c r="Z40" s="23" t="str">
        <x:f>IF(AND($H40="OK",$D$5="OK",Z$9&gt;=$C40,Z$9&lt;=$D40),IF($E40=1,3,IF($E40&gt;0,2,1)),"")</x:f>
      </x:c>
      <x:c r="AA40" s="23" t="str">
        <x:f>IF(AND($H40="OK",$D$5="OK",AA$9&gt;=$C40,AA$9&lt;=$D40),IF($E40=1,3,IF($E40&gt;0,2,1)),"")</x:f>
      </x:c>
      <x:c r="AB40" s="23" t="str">
        <x:f>IF(AND($H40="OK",$D$5="OK",AB$9&gt;=$C40,AB$9&lt;=$D40),IF($E40=1,3,IF($E40&gt;0,2,1)),"")</x:f>
      </x:c>
      <x:c r="AC40" s="23" t="str">
        <x:f>IF(AND($H40="OK",$D$5="OK",AC$9&gt;=$C40,AC$9&lt;=$D40),IF($E40=1,3,IF($E40&gt;0,2,1)),"")</x:f>
      </x:c>
      <x:c r="AD40" s="23" t="str">
        <x:f>IF(AND($H40="OK",$D$5="OK",AD$9&gt;=$C40,AD$9&lt;=$D40),IF($E40=1,3,IF($E40&gt;0,2,1)),"")</x:f>
      </x:c>
      <x:c r="AE40" s="23" t="str">
        <x:f>IF(AND($H40="OK",$D$5="OK",AE$9&gt;=$C40,AE$9&lt;=$D40),IF($E40=1,3,IF($E40&gt;0,2,1)),"")</x:f>
      </x:c>
      <x:c r="AF40" s="23" t="str">
        <x:f>IF(AND($H40="OK",$D$5="OK",AF$9&gt;=$C40,AF$9&lt;=$D40),IF($E40=1,3,IF($E40&gt;0,2,1)),"")</x:f>
      </x:c>
      <x:c r="AG40" s="23" t="str">
        <x:f>IF(AND($H40="OK",$D$5="OK",AG$9&gt;=$C40,AG$9&lt;=$D40),IF($E40=1,3,IF($E40&gt;0,2,1)),"")</x:f>
      </x:c>
      <x:c r="AH40" s="23" t="str">
        <x:f>IF(AND($H40="OK",$D$5="OK",AH$9&gt;=$C40,AH$9&lt;=$D40),IF($E40=1,3,IF($E40&gt;0,2,1)),"")</x:f>
      </x:c>
      <x:c r="AI40" s="23" t="str">
        <x:f>IF(AND($H40="OK",$D$5="OK",AI$9&gt;=$C40,AI$9&lt;=$D40),IF($E40=1,3,IF($E40&gt;0,2,1)),"")</x:f>
      </x:c>
      <x:c r="AJ40" s="23" t="str">
        <x:f>IF(AND($H40="OK",$D$5="OK",AJ$9&gt;=$C40,AJ$9&lt;=$D40),IF($E40=1,3,IF($E40&gt;0,2,1)),"")</x:f>
      </x:c>
      <x:c r="AK40" s="23" t="str">
        <x:f>IF(AND($H40="OK",$D$5="OK",AK$9&gt;=$C40,AK$9&lt;=$D40),IF($E40=1,3,IF($E40&gt;0,2,1)),"")</x:f>
      </x:c>
      <x:c r="AL40" s="23" t="str">
        <x:f>IF(AND($H40="OK",$D$5="OK",AL$9&gt;=$C40,AL$9&lt;=$D40),IF($E40=1,3,IF($E40&gt;0,2,1)),"")</x:f>
      </x:c>
      <x:c r="AM40" s="23" t="str">
        <x:f>IF(AND($H40="OK",$D$5="OK",AM$9&gt;=$C40,AM$9&lt;=$D40),IF($E40=1,3,IF($E40&gt;0,2,1)),"")</x:f>
      </x:c>
      <x:c r="AN40" s="23" t="str">
        <x:f>IF(AND($H40="OK",$D$5="OK",AN$9&gt;=$C40,AN$9&lt;=$D40),IF($E40=1,3,IF($E40&gt;0,2,1)),"")</x:f>
      </x:c>
      <x:c r="AO40" s="23" t="str">
        <x:f>IF(AND($H40="OK",$D$5="OK",AO$9&gt;=$C40,AO$9&lt;=$D40),IF($E40=1,3,IF($E40&gt;0,2,1)),"")</x:f>
      </x:c>
      <x:c r="AP40" s="23" t="str">
        <x:f>IF(AND($H40="OK",$D$5="OK",AP$9&gt;=$C40,AP$9&lt;=$D40),IF($E40=1,3,IF($E40&gt;0,2,1)),"")</x:f>
      </x:c>
      <x:c r="AQ40" s="23" t="str">
        <x:f>IF(AND($H40="OK",$D$5="OK",AQ$9&gt;=$C40,AQ$9&lt;=$D40),IF($E40=1,3,IF($E40&gt;0,2,1)),"")</x:f>
      </x:c>
      <x:c r="AR40" s="23" t="str">
        <x:f>IF(AND($H40="OK",$D$5="OK",AR$9&gt;=$C40,AR$9&lt;=$D40),IF($E40=1,3,IF($E40&gt;0,2,1)),"")</x:f>
      </x:c>
      <x:c r="AS40" s="23" t="str">
        <x:f>IF(AND($H40="OK",$D$5="OK",AS$9&gt;=$C40,AS$9&lt;=$D40),IF($E40=1,3,IF($E40&gt;0,2,1)),"")</x:f>
      </x:c>
      <x:c r="AT40" s="23" t="str">
        <x:f>IF(AND($H40="OK",$D$5="OK",AT$9&gt;=$C40,AT$9&lt;=$D40),IF($E40=1,3,IF($E40&gt;0,2,1)),"")</x:f>
      </x:c>
      <x:c r="AU40" s="23" t="str">
        <x:f>IF(AND($H40="OK",$D$5="OK",AU$9&gt;=$C40,AU$9&lt;=$D40),IF($E40=1,3,IF($E40&gt;0,2,1)),"")</x:f>
      </x:c>
      <x:c r="AV40" s="23" t="str">
        <x:f>IF(AND($H40="OK",$D$5="OK",AV$9&gt;=$C40,AV$9&lt;=$D40),IF($E40=1,3,IF($E40&gt;0,2,1)),"")</x:f>
      </x:c>
      <x:c r="AW40" s="23" t="str">
        <x:f>IF(AND($H40="OK",$D$5="OK",AW$9&gt;=$C40,AW$9&lt;=$D40),IF($E40=1,3,IF($E40&gt;0,2,1)),"")</x:f>
      </x:c>
      <x:c r="AX40" s="23" t="str">
        <x:f>IF(AND($H40="OK",$D$5="OK",AX$9&gt;=$C40,AX$9&lt;=$D40),IF($E40=1,3,IF($E40&gt;0,2,1)),"")</x:f>
      </x:c>
    </x:row>
    <x:row r="41" ht="30" customHeight="1">
      <x:c r="A41" s="8"/>
      <x:c r="B41" s="8"/>
      <x:c r="C41" s="11"/>
      <x:c r="D41" s="11"/>
      <x:c r="E41" s="12"/>
      <x:c r="F41" s="13" t="str">
        <x:f>IF(H41="OK",D41-C41+1,"")</x:f>
      </x:c>
      <x:c r="G41" s="10" t="str">
        <x:f>IF(H41="","",IF(H41&lt;&gt;"OK","Revisar datos",IF($D$5&lt;&gt;"OK","Revisar ajustes",IF(E41=1,"Terminada",IF(D41&lt;$B$5,"Atrasada",IF(E41&gt;0,"En curso","Pendiente"))))))</x:f>
      </x:c>
      <x:c r="H41" s="10" t="str">
        <x:f>IF(COUNTA(A41:E41)=0,"",IF(A41="","Falta actividad",IF(B41="","Falta responsable",IF(OR(C41="",D41=""),"Faltan fechas",IF(OR(NOT(ISNUMBER(C41)),NOT(ISNUMBER(D41))),"Fechas no válidas",IF(OR(C41&lt;DATE(2000,1,1),D41&gt;DATE(2099,12,31),C41&lt;&gt;INT(C41),D41&lt;&gt;INT(D41)),"Fechas no válidas",IF(D41&lt;C41,"Fin anterior al inicio",IF(OR(ISBLANK(E41),NOT(ISNUMBER(E41))),"Falta avance válido",IF(OR(E41&lt;0,E41&gt;1),"Avance fuera de rango","OK")))))))))</x:f>
      </x:c>
      <x:c r="I41" s="23" t="str">
        <x:f>IF(AND($H41="OK",$D$5="OK",I$9&gt;=$C41,I$9&lt;=$D41),IF($E41=1,3,IF($E41&gt;0,2,1)),"")</x:f>
      </x:c>
      <x:c r="J41" s="23" t="str">
        <x:f>IF(AND($H41="OK",$D$5="OK",J$9&gt;=$C41,J$9&lt;=$D41),IF($E41=1,3,IF($E41&gt;0,2,1)),"")</x:f>
      </x:c>
      <x:c r="K41" s="23" t="str">
        <x:f>IF(AND($H41="OK",$D$5="OK",K$9&gt;=$C41,K$9&lt;=$D41),IF($E41=1,3,IF($E41&gt;0,2,1)),"")</x:f>
      </x:c>
      <x:c r="L41" s="23" t="str">
        <x:f>IF(AND($H41="OK",$D$5="OK",L$9&gt;=$C41,L$9&lt;=$D41),IF($E41=1,3,IF($E41&gt;0,2,1)),"")</x:f>
      </x:c>
      <x:c r="M41" s="23" t="str">
        <x:f>IF(AND($H41="OK",$D$5="OK",M$9&gt;=$C41,M$9&lt;=$D41),IF($E41=1,3,IF($E41&gt;0,2,1)),"")</x:f>
      </x:c>
      <x:c r="N41" s="23" t="str">
        <x:f>IF(AND($H41="OK",$D$5="OK",N$9&gt;=$C41,N$9&lt;=$D41),IF($E41=1,3,IF($E41&gt;0,2,1)),"")</x:f>
      </x:c>
      <x:c r="O41" s="23" t="str">
        <x:f>IF(AND($H41="OK",$D$5="OK",O$9&gt;=$C41,O$9&lt;=$D41),IF($E41=1,3,IF($E41&gt;0,2,1)),"")</x:f>
      </x:c>
      <x:c r="P41" s="23" t="str">
        <x:f>IF(AND($H41="OK",$D$5="OK",P$9&gt;=$C41,P$9&lt;=$D41),IF($E41=1,3,IF($E41&gt;0,2,1)),"")</x:f>
      </x:c>
      <x:c r="Q41" s="23" t="str">
        <x:f>IF(AND($H41="OK",$D$5="OK",Q$9&gt;=$C41,Q$9&lt;=$D41),IF($E41=1,3,IF($E41&gt;0,2,1)),"")</x:f>
      </x:c>
      <x:c r="R41" s="23" t="str">
        <x:f>IF(AND($H41="OK",$D$5="OK",R$9&gt;=$C41,R$9&lt;=$D41),IF($E41=1,3,IF($E41&gt;0,2,1)),"")</x:f>
      </x:c>
      <x:c r="S41" s="23" t="str">
        <x:f>IF(AND($H41="OK",$D$5="OK",S$9&gt;=$C41,S$9&lt;=$D41),IF($E41=1,3,IF($E41&gt;0,2,1)),"")</x:f>
      </x:c>
      <x:c r="T41" s="23" t="str">
        <x:f>IF(AND($H41="OK",$D$5="OK",T$9&gt;=$C41,T$9&lt;=$D41),IF($E41=1,3,IF($E41&gt;0,2,1)),"")</x:f>
      </x:c>
      <x:c r="U41" s="23" t="str">
        <x:f>IF(AND($H41="OK",$D$5="OK",U$9&gt;=$C41,U$9&lt;=$D41),IF($E41=1,3,IF($E41&gt;0,2,1)),"")</x:f>
      </x:c>
      <x:c r="V41" s="23" t="str">
        <x:f>IF(AND($H41="OK",$D$5="OK",V$9&gt;=$C41,V$9&lt;=$D41),IF($E41=1,3,IF($E41&gt;0,2,1)),"")</x:f>
      </x:c>
      <x:c r="W41" s="23" t="str">
        <x:f>IF(AND($H41="OK",$D$5="OK",W$9&gt;=$C41,W$9&lt;=$D41),IF($E41=1,3,IF($E41&gt;0,2,1)),"")</x:f>
      </x:c>
      <x:c r="X41" s="23" t="str">
        <x:f>IF(AND($H41="OK",$D$5="OK",X$9&gt;=$C41,X$9&lt;=$D41),IF($E41=1,3,IF($E41&gt;0,2,1)),"")</x:f>
      </x:c>
      <x:c r="Y41" s="23" t="str">
        <x:f>IF(AND($H41="OK",$D$5="OK",Y$9&gt;=$C41,Y$9&lt;=$D41),IF($E41=1,3,IF($E41&gt;0,2,1)),"")</x:f>
      </x:c>
      <x:c r="Z41" s="23" t="str">
        <x:f>IF(AND($H41="OK",$D$5="OK",Z$9&gt;=$C41,Z$9&lt;=$D41),IF($E41=1,3,IF($E41&gt;0,2,1)),"")</x:f>
      </x:c>
      <x:c r="AA41" s="23" t="str">
        <x:f>IF(AND($H41="OK",$D$5="OK",AA$9&gt;=$C41,AA$9&lt;=$D41),IF($E41=1,3,IF($E41&gt;0,2,1)),"")</x:f>
      </x:c>
      <x:c r="AB41" s="23" t="str">
        <x:f>IF(AND($H41="OK",$D$5="OK",AB$9&gt;=$C41,AB$9&lt;=$D41),IF($E41=1,3,IF($E41&gt;0,2,1)),"")</x:f>
      </x:c>
      <x:c r="AC41" s="23" t="str">
        <x:f>IF(AND($H41="OK",$D$5="OK",AC$9&gt;=$C41,AC$9&lt;=$D41),IF($E41=1,3,IF($E41&gt;0,2,1)),"")</x:f>
      </x:c>
      <x:c r="AD41" s="23" t="str">
        <x:f>IF(AND($H41="OK",$D$5="OK",AD$9&gt;=$C41,AD$9&lt;=$D41),IF($E41=1,3,IF($E41&gt;0,2,1)),"")</x:f>
      </x:c>
      <x:c r="AE41" s="23" t="str">
        <x:f>IF(AND($H41="OK",$D$5="OK",AE$9&gt;=$C41,AE$9&lt;=$D41),IF($E41=1,3,IF($E41&gt;0,2,1)),"")</x:f>
      </x:c>
      <x:c r="AF41" s="23" t="str">
        <x:f>IF(AND($H41="OK",$D$5="OK",AF$9&gt;=$C41,AF$9&lt;=$D41),IF($E41=1,3,IF($E41&gt;0,2,1)),"")</x:f>
      </x:c>
      <x:c r="AG41" s="23" t="str">
        <x:f>IF(AND($H41="OK",$D$5="OK",AG$9&gt;=$C41,AG$9&lt;=$D41),IF($E41=1,3,IF($E41&gt;0,2,1)),"")</x:f>
      </x:c>
      <x:c r="AH41" s="23" t="str">
        <x:f>IF(AND($H41="OK",$D$5="OK",AH$9&gt;=$C41,AH$9&lt;=$D41),IF($E41=1,3,IF($E41&gt;0,2,1)),"")</x:f>
      </x:c>
      <x:c r="AI41" s="23" t="str">
        <x:f>IF(AND($H41="OK",$D$5="OK",AI$9&gt;=$C41,AI$9&lt;=$D41),IF($E41=1,3,IF($E41&gt;0,2,1)),"")</x:f>
      </x:c>
      <x:c r="AJ41" s="23" t="str">
        <x:f>IF(AND($H41="OK",$D$5="OK",AJ$9&gt;=$C41,AJ$9&lt;=$D41),IF($E41=1,3,IF($E41&gt;0,2,1)),"")</x:f>
      </x:c>
      <x:c r="AK41" s="23" t="str">
        <x:f>IF(AND($H41="OK",$D$5="OK",AK$9&gt;=$C41,AK$9&lt;=$D41),IF($E41=1,3,IF($E41&gt;0,2,1)),"")</x:f>
      </x:c>
      <x:c r="AL41" s="23" t="str">
        <x:f>IF(AND($H41="OK",$D$5="OK",AL$9&gt;=$C41,AL$9&lt;=$D41),IF($E41=1,3,IF($E41&gt;0,2,1)),"")</x:f>
      </x:c>
      <x:c r="AM41" s="23" t="str">
        <x:f>IF(AND($H41="OK",$D$5="OK",AM$9&gt;=$C41,AM$9&lt;=$D41),IF($E41=1,3,IF($E41&gt;0,2,1)),"")</x:f>
      </x:c>
      <x:c r="AN41" s="23" t="str">
        <x:f>IF(AND($H41="OK",$D$5="OK",AN$9&gt;=$C41,AN$9&lt;=$D41),IF($E41=1,3,IF($E41&gt;0,2,1)),"")</x:f>
      </x:c>
      <x:c r="AO41" s="23" t="str">
        <x:f>IF(AND($H41="OK",$D$5="OK",AO$9&gt;=$C41,AO$9&lt;=$D41),IF($E41=1,3,IF($E41&gt;0,2,1)),"")</x:f>
      </x:c>
      <x:c r="AP41" s="23" t="str">
        <x:f>IF(AND($H41="OK",$D$5="OK",AP$9&gt;=$C41,AP$9&lt;=$D41),IF($E41=1,3,IF($E41&gt;0,2,1)),"")</x:f>
      </x:c>
      <x:c r="AQ41" s="23" t="str">
        <x:f>IF(AND($H41="OK",$D$5="OK",AQ$9&gt;=$C41,AQ$9&lt;=$D41),IF($E41=1,3,IF($E41&gt;0,2,1)),"")</x:f>
      </x:c>
      <x:c r="AR41" s="23" t="str">
        <x:f>IF(AND($H41="OK",$D$5="OK",AR$9&gt;=$C41,AR$9&lt;=$D41),IF($E41=1,3,IF($E41&gt;0,2,1)),"")</x:f>
      </x:c>
      <x:c r="AS41" s="23" t="str">
        <x:f>IF(AND($H41="OK",$D$5="OK",AS$9&gt;=$C41,AS$9&lt;=$D41),IF($E41=1,3,IF($E41&gt;0,2,1)),"")</x:f>
      </x:c>
      <x:c r="AT41" s="23" t="str">
        <x:f>IF(AND($H41="OK",$D$5="OK",AT$9&gt;=$C41,AT$9&lt;=$D41),IF($E41=1,3,IF($E41&gt;0,2,1)),"")</x:f>
      </x:c>
      <x:c r="AU41" s="23" t="str">
        <x:f>IF(AND($H41="OK",$D$5="OK",AU$9&gt;=$C41,AU$9&lt;=$D41),IF($E41=1,3,IF($E41&gt;0,2,1)),"")</x:f>
      </x:c>
      <x:c r="AV41" s="23" t="str">
        <x:f>IF(AND($H41="OK",$D$5="OK",AV$9&gt;=$C41,AV$9&lt;=$D41),IF($E41=1,3,IF($E41&gt;0,2,1)),"")</x:f>
      </x:c>
      <x:c r="AW41" s="23" t="str">
        <x:f>IF(AND($H41="OK",$D$5="OK",AW$9&gt;=$C41,AW$9&lt;=$D41),IF($E41=1,3,IF($E41&gt;0,2,1)),"")</x:f>
      </x:c>
      <x:c r="AX41" s="23" t="str">
        <x:f>IF(AND($H41="OK",$D$5="OK",AX$9&gt;=$C41,AX$9&lt;=$D41),IF($E41=1,3,IF($E41&gt;0,2,1)),"")</x:f>
      </x:c>
    </x:row>
    <x:row r="42" ht="30" customHeight="1">
      <x:c r="A42" s="8"/>
      <x:c r="B42" s="8"/>
      <x:c r="C42" s="11"/>
      <x:c r="D42" s="11"/>
      <x:c r="E42" s="12"/>
      <x:c r="F42" s="13" t="str">
        <x:f>IF(H42="OK",D42-C42+1,"")</x:f>
      </x:c>
      <x:c r="G42" s="10" t="str">
        <x:f>IF(H42="","",IF(H42&lt;&gt;"OK","Revisar datos",IF($D$5&lt;&gt;"OK","Revisar ajustes",IF(E42=1,"Terminada",IF(D42&lt;$B$5,"Atrasada",IF(E42&gt;0,"En curso","Pendiente"))))))</x:f>
      </x:c>
      <x:c r="H42" s="10" t="str">
        <x:f>IF(COUNTA(A42:E42)=0,"",IF(A42="","Falta actividad",IF(B42="","Falta responsable",IF(OR(C42="",D42=""),"Faltan fechas",IF(OR(NOT(ISNUMBER(C42)),NOT(ISNUMBER(D42))),"Fechas no válidas",IF(OR(C42&lt;DATE(2000,1,1),D42&gt;DATE(2099,12,31),C42&lt;&gt;INT(C42),D42&lt;&gt;INT(D42)),"Fechas no válidas",IF(D42&lt;C42,"Fin anterior al inicio",IF(OR(ISBLANK(E42),NOT(ISNUMBER(E42))),"Falta avance válido",IF(OR(E42&lt;0,E42&gt;1),"Avance fuera de rango","OK")))))))))</x:f>
      </x:c>
      <x:c r="I42" s="23" t="str">
        <x:f>IF(AND($H42="OK",$D$5="OK",I$9&gt;=$C42,I$9&lt;=$D42),IF($E42=1,3,IF($E42&gt;0,2,1)),"")</x:f>
      </x:c>
      <x:c r="J42" s="23" t="str">
        <x:f>IF(AND($H42="OK",$D$5="OK",J$9&gt;=$C42,J$9&lt;=$D42),IF($E42=1,3,IF($E42&gt;0,2,1)),"")</x:f>
      </x:c>
      <x:c r="K42" s="23" t="str">
        <x:f>IF(AND($H42="OK",$D$5="OK",K$9&gt;=$C42,K$9&lt;=$D42),IF($E42=1,3,IF($E42&gt;0,2,1)),"")</x:f>
      </x:c>
      <x:c r="L42" s="23" t="str">
        <x:f>IF(AND($H42="OK",$D$5="OK",L$9&gt;=$C42,L$9&lt;=$D42),IF($E42=1,3,IF($E42&gt;0,2,1)),"")</x:f>
      </x:c>
      <x:c r="M42" s="23" t="str">
        <x:f>IF(AND($H42="OK",$D$5="OK",M$9&gt;=$C42,M$9&lt;=$D42),IF($E42=1,3,IF($E42&gt;0,2,1)),"")</x:f>
      </x:c>
      <x:c r="N42" s="23" t="str">
        <x:f>IF(AND($H42="OK",$D$5="OK",N$9&gt;=$C42,N$9&lt;=$D42),IF($E42=1,3,IF($E42&gt;0,2,1)),"")</x:f>
      </x:c>
      <x:c r="O42" s="23" t="str">
        <x:f>IF(AND($H42="OK",$D$5="OK",O$9&gt;=$C42,O$9&lt;=$D42),IF($E42=1,3,IF($E42&gt;0,2,1)),"")</x:f>
      </x:c>
      <x:c r="P42" s="23" t="str">
        <x:f>IF(AND($H42="OK",$D$5="OK",P$9&gt;=$C42,P$9&lt;=$D42),IF($E42=1,3,IF($E42&gt;0,2,1)),"")</x:f>
      </x:c>
      <x:c r="Q42" s="23" t="str">
        <x:f>IF(AND($H42="OK",$D$5="OK",Q$9&gt;=$C42,Q$9&lt;=$D42),IF($E42=1,3,IF($E42&gt;0,2,1)),"")</x:f>
      </x:c>
      <x:c r="R42" s="23" t="str">
        <x:f>IF(AND($H42="OK",$D$5="OK",R$9&gt;=$C42,R$9&lt;=$D42),IF($E42=1,3,IF($E42&gt;0,2,1)),"")</x:f>
      </x:c>
      <x:c r="S42" s="23" t="str">
        <x:f>IF(AND($H42="OK",$D$5="OK",S$9&gt;=$C42,S$9&lt;=$D42),IF($E42=1,3,IF($E42&gt;0,2,1)),"")</x:f>
      </x:c>
      <x:c r="T42" s="23" t="str">
        <x:f>IF(AND($H42="OK",$D$5="OK",T$9&gt;=$C42,T$9&lt;=$D42),IF($E42=1,3,IF($E42&gt;0,2,1)),"")</x:f>
      </x:c>
      <x:c r="U42" s="23" t="str">
        <x:f>IF(AND($H42="OK",$D$5="OK",U$9&gt;=$C42,U$9&lt;=$D42),IF($E42=1,3,IF($E42&gt;0,2,1)),"")</x:f>
      </x:c>
      <x:c r="V42" s="23" t="str">
        <x:f>IF(AND($H42="OK",$D$5="OK",V$9&gt;=$C42,V$9&lt;=$D42),IF($E42=1,3,IF($E42&gt;0,2,1)),"")</x:f>
      </x:c>
      <x:c r="W42" s="23" t="str">
        <x:f>IF(AND($H42="OK",$D$5="OK",W$9&gt;=$C42,W$9&lt;=$D42),IF($E42=1,3,IF($E42&gt;0,2,1)),"")</x:f>
      </x:c>
      <x:c r="X42" s="23" t="str">
        <x:f>IF(AND($H42="OK",$D$5="OK",X$9&gt;=$C42,X$9&lt;=$D42),IF($E42=1,3,IF($E42&gt;0,2,1)),"")</x:f>
      </x:c>
      <x:c r="Y42" s="23" t="str">
        <x:f>IF(AND($H42="OK",$D$5="OK",Y$9&gt;=$C42,Y$9&lt;=$D42),IF($E42=1,3,IF($E42&gt;0,2,1)),"")</x:f>
      </x:c>
      <x:c r="Z42" s="23" t="str">
        <x:f>IF(AND($H42="OK",$D$5="OK",Z$9&gt;=$C42,Z$9&lt;=$D42),IF($E42=1,3,IF($E42&gt;0,2,1)),"")</x:f>
      </x:c>
      <x:c r="AA42" s="23" t="str">
        <x:f>IF(AND($H42="OK",$D$5="OK",AA$9&gt;=$C42,AA$9&lt;=$D42),IF($E42=1,3,IF($E42&gt;0,2,1)),"")</x:f>
      </x:c>
      <x:c r="AB42" s="23" t="str">
        <x:f>IF(AND($H42="OK",$D$5="OK",AB$9&gt;=$C42,AB$9&lt;=$D42),IF($E42=1,3,IF($E42&gt;0,2,1)),"")</x:f>
      </x:c>
      <x:c r="AC42" s="23" t="str">
        <x:f>IF(AND($H42="OK",$D$5="OK",AC$9&gt;=$C42,AC$9&lt;=$D42),IF($E42=1,3,IF($E42&gt;0,2,1)),"")</x:f>
      </x:c>
      <x:c r="AD42" s="23" t="str">
        <x:f>IF(AND($H42="OK",$D$5="OK",AD$9&gt;=$C42,AD$9&lt;=$D42),IF($E42=1,3,IF($E42&gt;0,2,1)),"")</x:f>
      </x:c>
      <x:c r="AE42" s="23" t="str">
        <x:f>IF(AND($H42="OK",$D$5="OK",AE$9&gt;=$C42,AE$9&lt;=$D42),IF($E42=1,3,IF($E42&gt;0,2,1)),"")</x:f>
      </x:c>
      <x:c r="AF42" s="23" t="str">
        <x:f>IF(AND($H42="OK",$D$5="OK",AF$9&gt;=$C42,AF$9&lt;=$D42),IF($E42=1,3,IF($E42&gt;0,2,1)),"")</x:f>
      </x:c>
      <x:c r="AG42" s="23" t="str">
        <x:f>IF(AND($H42="OK",$D$5="OK",AG$9&gt;=$C42,AG$9&lt;=$D42),IF($E42=1,3,IF($E42&gt;0,2,1)),"")</x:f>
      </x:c>
      <x:c r="AH42" s="23" t="str">
        <x:f>IF(AND($H42="OK",$D$5="OK",AH$9&gt;=$C42,AH$9&lt;=$D42),IF($E42=1,3,IF($E42&gt;0,2,1)),"")</x:f>
      </x:c>
      <x:c r="AI42" s="23" t="str">
        <x:f>IF(AND($H42="OK",$D$5="OK",AI$9&gt;=$C42,AI$9&lt;=$D42),IF($E42=1,3,IF($E42&gt;0,2,1)),"")</x:f>
      </x:c>
      <x:c r="AJ42" s="23" t="str">
        <x:f>IF(AND($H42="OK",$D$5="OK",AJ$9&gt;=$C42,AJ$9&lt;=$D42),IF($E42=1,3,IF($E42&gt;0,2,1)),"")</x:f>
      </x:c>
      <x:c r="AK42" s="23" t="str">
        <x:f>IF(AND($H42="OK",$D$5="OK",AK$9&gt;=$C42,AK$9&lt;=$D42),IF($E42=1,3,IF($E42&gt;0,2,1)),"")</x:f>
      </x:c>
      <x:c r="AL42" s="23" t="str">
        <x:f>IF(AND($H42="OK",$D$5="OK",AL$9&gt;=$C42,AL$9&lt;=$D42),IF($E42=1,3,IF($E42&gt;0,2,1)),"")</x:f>
      </x:c>
      <x:c r="AM42" s="23" t="str">
        <x:f>IF(AND($H42="OK",$D$5="OK",AM$9&gt;=$C42,AM$9&lt;=$D42),IF($E42=1,3,IF($E42&gt;0,2,1)),"")</x:f>
      </x:c>
      <x:c r="AN42" s="23" t="str">
        <x:f>IF(AND($H42="OK",$D$5="OK",AN$9&gt;=$C42,AN$9&lt;=$D42),IF($E42=1,3,IF($E42&gt;0,2,1)),"")</x:f>
      </x:c>
      <x:c r="AO42" s="23" t="str">
        <x:f>IF(AND($H42="OK",$D$5="OK",AO$9&gt;=$C42,AO$9&lt;=$D42),IF($E42=1,3,IF($E42&gt;0,2,1)),"")</x:f>
      </x:c>
      <x:c r="AP42" s="23" t="str">
        <x:f>IF(AND($H42="OK",$D$5="OK",AP$9&gt;=$C42,AP$9&lt;=$D42),IF($E42=1,3,IF($E42&gt;0,2,1)),"")</x:f>
      </x:c>
      <x:c r="AQ42" s="23" t="str">
        <x:f>IF(AND($H42="OK",$D$5="OK",AQ$9&gt;=$C42,AQ$9&lt;=$D42),IF($E42=1,3,IF($E42&gt;0,2,1)),"")</x:f>
      </x:c>
      <x:c r="AR42" s="23" t="str">
        <x:f>IF(AND($H42="OK",$D$5="OK",AR$9&gt;=$C42,AR$9&lt;=$D42),IF($E42=1,3,IF($E42&gt;0,2,1)),"")</x:f>
      </x:c>
      <x:c r="AS42" s="23" t="str">
        <x:f>IF(AND($H42="OK",$D$5="OK",AS$9&gt;=$C42,AS$9&lt;=$D42),IF($E42=1,3,IF($E42&gt;0,2,1)),"")</x:f>
      </x:c>
      <x:c r="AT42" s="23" t="str">
        <x:f>IF(AND($H42="OK",$D$5="OK",AT$9&gt;=$C42,AT$9&lt;=$D42),IF($E42=1,3,IF($E42&gt;0,2,1)),"")</x:f>
      </x:c>
      <x:c r="AU42" s="23" t="str">
        <x:f>IF(AND($H42="OK",$D$5="OK",AU$9&gt;=$C42,AU$9&lt;=$D42),IF($E42=1,3,IF($E42&gt;0,2,1)),"")</x:f>
      </x:c>
      <x:c r="AV42" s="23" t="str">
        <x:f>IF(AND($H42="OK",$D$5="OK",AV$9&gt;=$C42,AV$9&lt;=$D42),IF($E42=1,3,IF($E42&gt;0,2,1)),"")</x:f>
      </x:c>
      <x:c r="AW42" s="23" t="str">
        <x:f>IF(AND($H42="OK",$D$5="OK",AW$9&gt;=$C42,AW$9&lt;=$D42),IF($E42=1,3,IF($E42&gt;0,2,1)),"")</x:f>
      </x:c>
      <x:c r="AX42" s="23" t="str">
        <x:f>IF(AND($H42="OK",$D$5="OK",AX$9&gt;=$C42,AX$9&lt;=$D42),IF($E42=1,3,IF($E42&gt;0,2,1)),"")</x:f>
      </x:c>
    </x:row>
    <x:row r="43" ht="30" customHeight="1">
      <x:c r="A43" s="8"/>
      <x:c r="B43" s="8"/>
      <x:c r="C43" s="11"/>
      <x:c r="D43" s="11"/>
      <x:c r="E43" s="12"/>
      <x:c r="F43" s="13" t="str">
        <x:f>IF(H43="OK",D43-C43+1,"")</x:f>
      </x:c>
      <x:c r="G43" s="10" t="str">
        <x:f>IF(H43="","",IF(H43&lt;&gt;"OK","Revisar datos",IF($D$5&lt;&gt;"OK","Revisar ajustes",IF(E43=1,"Terminada",IF(D43&lt;$B$5,"Atrasada",IF(E43&gt;0,"En curso","Pendiente"))))))</x:f>
      </x:c>
      <x:c r="H43" s="10" t="str">
        <x:f>IF(COUNTA(A43:E43)=0,"",IF(A43="","Falta actividad",IF(B43="","Falta responsable",IF(OR(C43="",D43=""),"Faltan fechas",IF(OR(NOT(ISNUMBER(C43)),NOT(ISNUMBER(D43))),"Fechas no válidas",IF(OR(C43&lt;DATE(2000,1,1),D43&gt;DATE(2099,12,31),C43&lt;&gt;INT(C43),D43&lt;&gt;INT(D43)),"Fechas no válidas",IF(D43&lt;C43,"Fin anterior al inicio",IF(OR(ISBLANK(E43),NOT(ISNUMBER(E43))),"Falta avance válido",IF(OR(E43&lt;0,E43&gt;1),"Avance fuera de rango","OK")))))))))</x:f>
      </x:c>
      <x:c r="I43" s="23" t="str">
        <x:f>IF(AND($H43="OK",$D$5="OK",I$9&gt;=$C43,I$9&lt;=$D43),IF($E43=1,3,IF($E43&gt;0,2,1)),"")</x:f>
      </x:c>
      <x:c r="J43" s="23" t="str">
        <x:f>IF(AND($H43="OK",$D$5="OK",J$9&gt;=$C43,J$9&lt;=$D43),IF($E43=1,3,IF($E43&gt;0,2,1)),"")</x:f>
      </x:c>
      <x:c r="K43" s="23" t="str">
        <x:f>IF(AND($H43="OK",$D$5="OK",K$9&gt;=$C43,K$9&lt;=$D43),IF($E43=1,3,IF($E43&gt;0,2,1)),"")</x:f>
      </x:c>
      <x:c r="L43" s="23" t="str">
        <x:f>IF(AND($H43="OK",$D$5="OK",L$9&gt;=$C43,L$9&lt;=$D43),IF($E43=1,3,IF($E43&gt;0,2,1)),"")</x:f>
      </x:c>
      <x:c r="M43" s="23" t="str">
        <x:f>IF(AND($H43="OK",$D$5="OK",M$9&gt;=$C43,M$9&lt;=$D43),IF($E43=1,3,IF($E43&gt;0,2,1)),"")</x:f>
      </x:c>
      <x:c r="N43" s="23" t="str">
        <x:f>IF(AND($H43="OK",$D$5="OK",N$9&gt;=$C43,N$9&lt;=$D43),IF($E43=1,3,IF($E43&gt;0,2,1)),"")</x:f>
      </x:c>
      <x:c r="O43" s="23" t="str">
        <x:f>IF(AND($H43="OK",$D$5="OK",O$9&gt;=$C43,O$9&lt;=$D43),IF($E43=1,3,IF($E43&gt;0,2,1)),"")</x:f>
      </x:c>
      <x:c r="P43" s="23" t="str">
        <x:f>IF(AND($H43="OK",$D$5="OK",P$9&gt;=$C43,P$9&lt;=$D43),IF($E43=1,3,IF($E43&gt;0,2,1)),"")</x:f>
      </x:c>
      <x:c r="Q43" s="23" t="str">
        <x:f>IF(AND($H43="OK",$D$5="OK",Q$9&gt;=$C43,Q$9&lt;=$D43),IF($E43=1,3,IF($E43&gt;0,2,1)),"")</x:f>
      </x:c>
      <x:c r="R43" s="23" t="str">
        <x:f>IF(AND($H43="OK",$D$5="OK",R$9&gt;=$C43,R$9&lt;=$D43),IF($E43=1,3,IF($E43&gt;0,2,1)),"")</x:f>
      </x:c>
      <x:c r="S43" s="23" t="str">
        <x:f>IF(AND($H43="OK",$D$5="OK",S$9&gt;=$C43,S$9&lt;=$D43),IF($E43=1,3,IF($E43&gt;0,2,1)),"")</x:f>
      </x:c>
      <x:c r="T43" s="23" t="str">
        <x:f>IF(AND($H43="OK",$D$5="OK",T$9&gt;=$C43,T$9&lt;=$D43),IF($E43=1,3,IF($E43&gt;0,2,1)),"")</x:f>
      </x:c>
      <x:c r="U43" s="23" t="str">
        <x:f>IF(AND($H43="OK",$D$5="OK",U$9&gt;=$C43,U$9&lt;=$D43),IF($E43=1,3,IF($E43&gt;0,2,1)),"")</x:f>
      </x:c>
      <x:c r="V43" s="23" t="str">
        <x:f>IF(AND($H43="OK",$D$5="OK",V$9&gt;=$C43,V$9&lt;=$D43),IF($E43=1,3,IF($E43&gt;0,2,1)),"")</x:f>
      </x:c>
      <x:c r="W43" s="23" t="str">
        <x:f>IF(AND($H43="OK",$D$5="OK",W$9&gt;=$C43,W$9&lt;=$D43),IF($E43=1,3,IF($E43&gt;0,2,1)),"")</x:f>
      </x:c>
      <x:c r="X43" s="23" t="str">
        <x:f>IF(AND($H43="OK",$D$5="OK",X$9&gt;=$C43,X$9&lt;=$D43),IF($E43=1,3,IF($E43&gt;0,2,1)),"")</x:f>
      </x:c>
      <x:c r="Y43" s="23" t="str">
        <x:f>IF(AND($H43="OK",$D$5="OK",Y$9&gt;=$C43,Y$9&lt;=$D43),IF($E43=1,3,IF($E43&gt;0,2,1)),"")</x:f>
      </x:c>
      <x:c r="Z43" s="23" t="str">
        <x:f>IF(AND($H43="OK",$D$5="OK",Z$9&gt;=$C43,Z$9&lt;=$D43),IF($E43=1,3,IF($E43&gt;0,2,1)),"")</x:f>
      </x:c>
      <x:c r="AA43" s="23" t="str">
        <x:f>IF(AND($H43="OK",$D$5="OK",AA$9&gt;=$C43,AA$9&lt;=$D43),IF($E43=1,3,IF($E43&gt;0,2,1)),"")</x:f>
      </x:c>
      <x:c r="AB43" s="23" t="str">
        <x:f>IF(AND($H43="OK",$D$5="OK",AB$9&gt;=$C43,AB$9&lt;=$D43),IF($E43=1,3,IF($E43&gt;0,2,1)),"")</x:f>
      </x:c>
      <x:c r="AC43" s="23" t="str">
        <x:f>IF(AND($H43="OK",$D$5="OK",AC$9&gt;=$C43,AC$9&lt;=$D43),IF($E43=1,3,IF($E43&gt;0,2,1)),"")</x:f>
      </x:c>
      <x:c r="AD43" s="23" t="str">
        <x:f>IF(AND($H43="OK",$D$5="OK",AD$9&gt;=$C43,AD$9&lt;=$D43),IF($E43=1,3,IF($E43&gt;0,2,1)),"")</x:f>
      </x:c>
      <x:c r="AE43" s="23" t="str">
        <x:f>IF(AND($H43="OK",$D$5="OK",AE$9&gt;=$C43,AE$9&lt;=$D43),IF($E43=1,3,IF($E43&gt;0,2,1)),"")</x:f>
      </x:c>
      <x:c r="AF43" s="23" t="str">
        <x:f>IF(AND($H43="OK",$D$5="OK",AF$9&gt;=$C43,AF$9&lt;=$D43),IF($E43=1,3,IF($E43&gt;0,2,1)),"")</x:f>
      </x:c>
      <x:c r="AG43" s="23" t="str">
        <x:f>IF(AND($H43="OK",$D$5="OK",AG$9&gt;=$C43,AG$9&lt;=$D43),IF($E43=1,3,IF($E43&gt;0,2,1)),"")</x:f>
      </x:c>
      <x:c r="AH43" s="23" t="str">
        <x:f>IF(AND($H43="OK",$D$5="OK",AH$9&gt;=$C43,AH$9&lt;=$D43),IF($E43=1,3,IF($E43&gt;0,2,1)),"")</x:f>
      </x:c>
      <x:c r="AI43" s="23" t="str">
        <x:f>IF(AND($H43="OK",$D$5="OK",AI$9&gt;=$C43,AI$9&lt;=$D43),IF($E43=1,3,IF($E43&gt;0,2,1)),"")</x:f>
      </x:c>
      <x:c r="AJ43" s="23" t="str">
        <x:f>IF(AND($H43="OK",$D$5="OK",AJ$9&gt;=$C43,AJ$9&lt;=$D43),IF($E43=1,3,IF($E43&gt;0,2,1)),"")</x:f>
      </x:c>
      <x:c r="AK43" s="23" t="str">
        <x:f>IF(AND($H43="OK",$D$5="OK",AK$9&gt;=$C43,AK$9&lt;=$D43),IF($E43=1,3,IF($E43&gt;0,2,1)),"")</x:f>
      </x:c>
      <x:c r="AL43" s="23" t="str">
        <x:f>IF(AND($H43="OK",$D$5="OK",AL$9&gt;=$C43,AL$9&lt;=$D43),IF($E43=1,3,IF($E43&gt;0,2,1)),"")</x:f>
      </x:c>
      <x:c r="AM43" s="23" t="str">
        <x:f>IF(AND($H43="OK",$D$5="OK",AM$9&gt;=$C43,AM$9&lt;=$D43),IF($E43=1,3,IF($E43&gt;0,2,1)),"")</x:f>
      </x:c>
      <x:c r="AN43" s="23" t="str">
        <x:f>IF(AND($H43="OK",$D$5="OK",AN$9&gt;=$C43,AN$9&lt;=$D43),IF($E43=1,3,IF($E43&gt;0,2,1)),"")</x:f>
      </x:c>
      <x:c r="AO43" s="23" t="str">
        <x:f>IF(AND($H43="OK",$D$5="OK",AO$9&gt;=$C43,AO$9&lt;=$D43),IF($E43=1,3,IF($E43&gt;0,2,1)),"")</x:f>
      </x:c>
      <x:c r="AP43" s="23" t="str">
        <x:f>IF(AND($H43="OK",$D$5="OK",AP$9&gt;=$C43,AP$9&lt;=$D43),IF($E43=1,3,IF($E43&gt;0,2,1)),"")</x:f>
      </x:c>
      <x:c r="AQ43" s="23" t="str">
        <x:f>IF(AND($H43="OK",$D$5="OK",AQ$9&gt;=$C43,AQ$9&lt;=$D43),IF($E43=1,3,IF($E43&gt;0,2,1)),"")</x:f>
      </x:c>
      <x:c r="AR43" s="23" t="str">
        <x:f>IF(AND($H43="OK",$D$5="OK",AR$9&gt;=$C43,AR$9&lt;=$D43),IF($E43=1,3,IF($E43&gt;0,2,1)),"")</x:f>
      </x:c>
      <x:c r="AS43" s="23" t="str">
        <x:f>IF(AND($H43="OK",$D$5="OK",AS$9&gt;=$C43,AS$9&lt;=$D43),IF($E43=1,3,IF($E43&gt;0,2,1)),"")</x:f>
      </x:c>
      <x:c r="AT43" s="23" t="str">
        <x:f>IF(AND($H43="OK",$D$5="OK",AT$9&gt;=$C43,AT$9&lt;=$D43),IF($E43=1,3,IF($E43&gt;0,2,1)),"")</x:f>
      </x:c>
      <x:c r="AU43" s="23" t="str">
        <x:f>IF(AND($H43="OK",$D$5="OK",AU$9&gt;=$C43,AU$9&lt;=$D43),IF($E43=1,3,IF($E43&gt;0,2,1)),"")</x:f>
      </x:c>
      <x:c r="AV43" s="23" t="str">
        <x:f>IF(AND($H43="OK",$D$5="OK",AV$9&gt;=$C43,AV$9&lt;=$D43),IF($E43=1,3,IF($E43&gt;0,2,1)),"")</x:f>
      </x:c>
      <x:c r="AW43" s="23" t="str">
        <x:f>IF(AND($H43="OK",$D$5="OK",AW$9&gt;=$C43,AW$9&lt;=$D43),IF($E43=1,3,IF($E43&gt;0,2,1)),"")</x:f>
      </x:c>
      <x:c r="AX43" s="23" t="str">
        <x:f>IF(AND($H43="OK",$D$5="OK",AX$9&gt;=$C43,AX$9&lt;=$D43),IF($E43=1,3,IF($E43&gt;0,2,1)),"")</x:f>
      </x:c>
    </x:row>
    <x:row r="44" ht="30" customHeight="1">
      <x:c r="A44" s="8"/>
      <x:c r="B44" s="8"/>
      <x:c r="C44" s="11"/>
      <x:c r="D44" s="11"/>
      <x:c r="E44" s="12"/>
      <x:c r="F44" s="13" t="str">
        <x:f>IF(H44="OK",D44-C44+1,"")</x:f>
      </x:c>
      <x:c r="G44" s="10" t="str">
        <x:f>IF(H44="","",IF(H44&lt;&gt;"OK","Revisar datos",IF($D$5&lt;&gt;"OK","Revisar ajustes",IF(E44=1,"Terminada",IF(D44&lt;$B$5,"Atrasada",IF(E44&gt;0,"En curso","Pendiente"))))))</x:f>
      </x:c>
      <x:c r="H44" s="10" t="str">
        <x:f>IF(COUNTA(A44:E44)=0,"",IF(A44="","Falta actividad",IF(B44="","Falta responsable",IF(OR(C44="",D44=""),"Faltan fechas",IF(OR(NOT(ISNUMBER(C44)),NOT(ISNUMBER(D44))),"Fechas no válidas",IF(OR(C44&lt;DATE(2000,1,1),D44&gt;DATE(2099,12,31),C44&lt;&gt;INT(C44),D44&lt;&gt;INT(D44)),"Fechas no válidas",IF(D44&lt;C44,"Fin anterior al inicio",IF(OR(ISBLANK(E44),NOT(ISNUMBER(E44))),"Falta avance válido",IF(OR(E44&lt;0,E44&gt;1),"Avance fuera de rango","OK")))))))))</x:f>
      </x:c>
      <x:c r="I44" s="23" t="str">
        <x:f>IF(AND($H44="OK",$D$5="OK",I$9&gt;=$C44,I$9&lt;=$D44),IF($E44=1,3,IF($E44&gt;0,2,1)),"")</x:f>
      </x:c>
      <x:c r="J44" s="23" t="str">
        <x:f>IF(AND($H44="OK",$D$5="OK",J$9&gt;=$C44,J$9&lt;=$D44),IF($E44=1,3,IF($E44&gt;0,2,1)),"")</x:f>
      </x:c>
      <x:c r="K44" s="23" t="str">
        <x:f>IF(AND($H44="OK",$D$5="OK",K$9&gt;=$C44,K$9&lt;=$D44),IF($E44=1,3,IF($E44&gt;0,2,1)),"")</x:f>
      </x:c>
      <x:c r="L44" s="23" t="str">
        <x:f>IF(AND($H44="OK",$D$5="OK",L$9&gt;=$C44,L$9&lt;=$D44),IF($E44=1,3,IF($E44&gt;0,2,1)),"")</x:f>
      </x:c>
      <x:c r="M44" s="23" t="str">
        <x:f>IF(AND($H44="OK",$D$5="OK",M$9&gt;=$C44,M$9&lt;=$D44),IF($E44=1,3,IF($E44&gt;0,2,1)),"")</x:f>
      </x:c>
      <x:c r="N44" s="23" t="str">
        <x:f>IF(AND($H44="OK",$D$5="OK",N$9&gt;=$C44,N$9&lt;=$D44),IF($E44=1,3,IF($E44&gt;0,2,1)),"")</x:f>
      </x:c>
      <x:c r="O44" s="23" t="str">
        <x:f>IF(AND($H44="OK",$D$5="OK",O$9&gt;=$C44,O$9&lt;=$D44),IF($E44=1,3,IF($E44&gt;0,2,1)),"")</x:f>
      </x:c>
      <x:c r="P44" s="23" t="str">
        <x:f>IF(AND($H44="OK",$D$5="OK",P$9&gt;=$C44,P$9&lt;=$D44),IF($E44=1,3,IF($E44&gt;0,2,1)),"")</x:f>
      </x:c>
      <x:c r="Q44" s="23" t="str">
        <x:f>IF(AND($H44="OK",$D$5="OK",Q$9&gt;=$C44,Q$9&lt;=$D44),IF($E44=1,3,IF($E44&gt;0,2,1)),"")</x:f>
      </x:c>
      <x:c r="R44" s="23" t="str">
        <x:f>IF(AND($H44="OK",$D$5="OK",R$9&gt;=$C44,R$9&lt;=$D44),IF($E44=1,3,IF($E44&gt;0,2,1)),"")</x:f>
      </x:c>
      <x:c r="S44" s="23" t="str">
        <x:f>IF(AND($H44="OK",$D$5="OK",S$9&gt;=$C44,S$9&lt;=$D44),IF($E44=1,3,IF($E44&gt;0,2,1)),"")</x:f>
      </x:c>
      <x:c r="T44" s="23" t="str">
        <x:f>IF(AND($H44="OK",$D$5="OK",T$9&gt;=$C44,T$9&lt;=$D44),IF($E44=1,3,IF($E44&gt;0,2,1)),"")</x:f>
      </x:c>
      <x:c r="U44" s="23" t="str">
        <x:f>IF(AND($H44="OK",$D$5="OK",U$9&gt;=$C44,U$9&lt;=$D44),IF($E44=1,3,IF($E44&gt;0,2,1)),"")</x:f>
      </x:c>
      <x:c r="V44" s="23" t="str">
        <x:f>IF(AND($H44="OK",$D$5="OK",V$9&gt;=$C44,V$9&lt;=$D44),IF($E44=1,3,IF($E44&gt;0,2,1)),"")</x:f>
      </x:c>
      <x:c r="W44" s="23" t="str">
        <x:f>IF(AND($H44="OK",$D$5="OK",W$9&gt;=$C44,W$9&lt;=$D44),IF($E44=1,3,IF($E44&gt;0,2,1)),"")</x:f>
      </x:c>
      <x:c r="X44" s="23" t="str">
        <x:f>IF(AND($H44="OK",$D$5="OK",X$9&gt;=$C44,X$9&lt;=$D44),IF($E44=1,3,IF($E44&gt;0,2,1)),"")</x:f>
      </x:c>
      <x:c r="Y44" s="23" t="str">
        <x:f>IF(AND($H44="OK",$D$5="OK",Y$9&gt;=$C44,Y$9&lt;=$D44),IF($E44=1,3,IF($E44&gt;0,2,1)),"")</x:f>
      </x:c>
      <x:c r="Z44" s="23" t="str">
        <x:f>IF(AND($H44="OK",$D$5="OK",Z$9&gt;=$C44,Z$9&lt;=$D44),IF($E44=1,3,IF($E44&gt;0,2,1)),"")</x:f>
      </x:c>
      <x:c r="AA44" s="23" t="str">
        <x:f>IF(AND($H44="OK",$D$5="OK",AA$9&gt;=$C44,AA$9&lt;=$D44),IF($E44=1,3,IF($E44&gt;0,2,1)),"")</x:f>
      </x:c>
      <x:c r="AB44" s="23" t="str">
        <x:f>IF(AND($H44="OK",$D$5="OK",AB$9&gt;=$C44,AB$9&lt;=$D44),IF($E44=1,3,IF($E44&gt;0,2,1)),"")</x:f>
      </x:c>
      <x:c r="AC44" s="23" t="str">
        <x:f>IF(AND($H44="OK",$D$5="OK",AC$9&gt;=$C44,AC$9&lt;=$D44),IF($E44=1,3,IF($E44&gt;0,2,1)),"")</x:f>
      </x:c>
      <x:c r="AD44" s="23" t="str">
        <x:f>IF(AND($H44="OK",$D$5="OK",AD$9&gt;=$C44,AD$9&lt;=$D44),IF($E44=1,3,IF($E44&gt;0,2,1)),"")</x:f>
      </x:c>
      <x:c r="AE44" s="23" t="str">
        <x:f>IF(AND($H44="OK",$D$5="OK",AE$9&gt;=$C44,AE$9&lt;=$D44),IF($E44=1,3,IF($E44&gt;0,2,1)),"")</x:f>
      </x:c>
      <x:c r="AF44" s="23" t="str">
        <x:f>IF(AND($H44="OK",$D$5="OK",AF$9&gt;=$C44,AF$9&lt;=$D44),IF($E44=1,3,IF($E44&gt;0,2,1)),"")</x:f>
      </x:c>
      <x:c r="AG44" s="23" t="str">
        <x:f>IF(AND($H44="OK",$D$5="OK",AG$9&gt;=$C44,AG$9&lt;=$D44),IF($E44=1,3,IF($E44&gt;0,2,1)),"")</x:f>
      </x:c>
      <x:c r="AH44" s="23" t="str">
        <x:f>IF(AND($H44="OK",$D$5="OK",AH$9&gt;=$C44,AH$9&lt;=$D44),IF($E44=1,3,IF($E44&gt;0,2,1)),"")</x:f>
      </x:c>
      <x:c r="AI44" s="23" t="str">
        <x:f>IF(AND($H44="OK",$D$5="OK",AI$9&gt;=$C44,AI$9&lt;=$D44),IF($E44=1,3,IF($E44&gt;0,2,1)),"")</x:f>
      </x:c>
      <x:c r="AJ44" s="23" t="str">
        <x:f>IF(AND($H44="OK",$D$5="OK",AJ$9&gt;=$C44,AJ$9&lt;=$D44),IF($E44=1,3,IF($E44&gt;0,2,1)),"")</x:f>
      </x:c>
      <x:c r="AK44" s="23" t="str">
        <x:f>IF(AND($H44="OK",$D$5="OK",AK$9&gt;=$C44,AK$9&lt;=$D44),IF($E44=1,3,IF($E44&gt;0,2,1)),"")</x:f>
      </x:c>
      <x:c r="AL44" s="23" t="str">
        <x:f>IF(AND($H44="OK",$D$5="OK",AL$9&gt;=$C44,AL$9&lt;=$D44),IF($E44=1,3,IF($E44&gt;0,2,1)),"")</x:f>
      </x:c>
      <x:c r="AM44" s="23" t="str">
        <x:f>IF(AND($H44="OK",$D$5="OK",AM$9&gt;=$C44,AM$9&lt;=$D44),IF($E44=1,3,IF($E44&gt;0,2,1)),"")</x:f>
      </x:c>
      <x:c r="AN44" s="23" t="str">
        <x:f>IF(AND($H44="OK",$D$5="OK",AN$9&gt;=$C44,AN$9&lt;=$D44),IF($E44=1,3,IF($E44&gt;0,2,1)),"")</x:f>
      </x:c>
      <x:c r="AO44" s="23" t="str">
        <x:f>IF(AND($H44="OK",$D$5="OK",AO$9&gt;=$C44,AO$9&lt;=$D44),IF($E44=1,3,IF($E44&gt;0,2,1)),"")</x:f>
      </x:c>
      <x:c r="AP44" s="23" t="str">
        <x:f>IF(AND($H44="OK",$D$5="OK",AP$9&gt;=$C44,AP$9&lt;=$D44),IF($E44=1,3,IF($E44&gt;0,2,1)),"")</x:f>
      </x:c>
      <x:c r="AQ44" s="23" t="str">
        <x:f>IF(AND($H44="OK",$D$5="OK",AQ$9&gt;=$C44,AQ$9&lt;=$D44),IF($E44=1,3,IF($E44&gt;0,2,1)),"")</x:f>
      </x:c>
      <x:c r="AR44" s="23" t="str">
        <x:f>IF(AND($H44="OK",$D$5="OK",AR$9&gt;=$C44,AR$9&lt;=$D44),IF($E44=1,3,IF($E44&gt;0,2,1)),"")</x:f>
      </x:c>
      <x:c r="AS44" s="23" t="str">
        <x:f>IF(AND($H44="OK",$D$5="OK",AS$9&gt;=$C44,AS$9&lt;=$D44),IF($E44=1,3,IF($E44&gt;0,2,1)),"")</x:f>
      </x:c>
      <x:c r="AT44" s="23" t="str">
        <x:f>IF(AND($H44="OK",$D$5="OK",AT$9&gt;=$C44,AT$9&lt;=$D44),IF($E44=1,3,IF($E44&gt;0,2,1)),"")</x:f>
      </x:c>
      <x:c r="AU44" s="23" t="str">
        <x:f>IF(AND($H44="OK",$D$5="OK",AU$9&gt;=$C44,AU$9&lt;=$D44),IF($E44=1,3,IF($E44&gt;0,2,1)),"")</x:f>
      </x:c>
      <x:c r="AV44" s="23" t="str">
        <x:f>IF(AND($H44="OK",$D$5="OK",AV$9&gt;=$C44,AV$9&lt;=$D44),IF($E44=1,3,IF($E44&gt;0,2,1)),"")</x:f>
      </x:c>
      <x:c r="AW44" s="23" t="str">
        <x:f>IF(AND($H44="OK",$D$5="OK",AW$9&gt;=$C44,AW$9&lt;=$D44),IF($E44=1,3,IF($E44&gt;0,2,1)),"")</x:f>
      </x:c>
      <x:c r="AX44" s="23" t="str">
        <x:f>IF(AND($H44="OK",$D$5="OK",AX$9&gt;=$C44,AX$9&lt;=$D44),IF($E44=1,3,IF($E44&gt;0,2,1)),"")</x:f>
      </x:c>
    </x:row>
    <x:row r="45" ht="30" customHeight="1">
      <x:c r="A45" s="8"/>
      <x:c r="B45" s="8"/>
      <x:c r="C45" s="11"/>
      <x:c r="D45" s="11"/>
      <x:c r="E45" s="12"/>
      <x:c r="F45" s="13" t="str">
        <x:f>IF(H45="OK",D45-C45+1,"")</x:f>
      </x:c>
      <x:c r="G45" s="10" t="str">
        <x:f>IF(H45="","",IF(H45&lt;&gt;"OK","Revisar datos",IF($D$5&lt;&gt;"OK","Revisar ajustes",IF(E45=1,"Terminada",IF(D45&lt;$B$5,"Atrasada",IF(E45&gt;0,"En curso","Pendiente"))))))</x:f>
      </x:c>
      <x:c r="H45" s="10" t="str">
        <x:f>IF(COUNTA(A45:E45)=0,"",IF(A45="","Falta actividad",IF(B45="","Falta responsable",IF(OR(C45="",D45=""),"Faltan fechas",IF(OR(NOT(ISNUMBER(C45)),NOT(ISNUMBER(D45))),"Fechas no válidas",IF(OR(C45&lt;DATE(2000,1,1),D45&gt;DATE(2099,12,31),C45&lt;&gt;INT(C45),D45&lt;&gt;INT(D45)),"Fechas no válidas",IF(D45&lt;C45,"Fin anterior al inicio",IF(OR(ISBLANK(E45),NOT(ISNUMBER(E45))),"Falta avance válido",IF(OR(E45&lt;0,E45&gt;1),"Avance fuera de rango","OK")))))))))</x:f>
      </x:c>
      <x:c r="I45" s="23" t="str">
        <x:f>IF(AND($H45="OK",$D$5="OK",I$9&gt;=$C45,I$9&lt;=$D45),IF($E45=1,3,IF($E45&gt;0,2,1)),"")</x:f>
      </x:c>
      <x:c r="J45" s="23" t="str">
        <x:f>IF(AND($H45="OK",$D$5="OK",J$9&gt;=$C45,J$9&lt;=$D45),IF($E45=1,3,IF($E45&gt;0,2,1)),"")</x:f>
      </x:c>
      <x:c r="K45" s="23" t="str">
        <x:f>IF(AND($H45="OK",$D$5="OK",K$9&gt;=$C45,K$9&lt;=$D45),IF($E45=1,3,IF($E45&gt;0,2,1)),"")</x:f>
      </x:c>
      <x:c r="L45" s="23" t="str">
        <x:f>IF(AND($H45="OK",$D$5="OK",L$9&gt;=$C45,L$9&lt;=$D45),IF($E45=1,3,IF($E45&gt;0,2,1)),"")</x:f>
      </x:c>
      <x:c r="M45" s="23" t="str">
        <x:f>IF(AND($H45="OK",$D$5="OK",M$9&gt;=$C45,M$9&lt;=$D45),IF($E45=1,3,IF($E45&gt;0,2,1)),"")</x:f>
      </x:c>
      <x:c r="N45" s="23" t="str">
        <x:f>IF(AND($H45="OK",$D$5="OK",N$9&gt;=$C45,N$9&lt;=$D45),IF($E45=1,3,IF($E45&gt;0,2,1)),"")</x:f>
      </x:c>
      <x:c r="O45" s="23" t="str">
        <x:f>IF(AND($H45="OK",$D$5="OK",O$9&gt;=$C45,O$9&lt;=$D45),IF($E45=1,3,IF($E45&gt;0,2,1)),"")</x:f>
      </x:c>
      <x:c r="P45" s="23" t="str">
        <x:f>IF(AND($H45="OK",$D$5="OK",P$9&gt;=$C45,P$9&lt;=$D45),IF($E45=1,3,IF($E45&gt;0,2,1)),"")</x:f>
      </x:c>
      <x:c r="Q45" s="23" t="str">
        <x:f>IF(AND($H45="OK",$D$5="OK",Q$9&gt;=$C45,Q$9&lt;=$D45),IF($E45=1,3,IF($E45&gt;0,2,1)),"")</x:f>
      </x:c>
      <x:c r="R45" s="23" t="str">
        <x:f>IF(AND($H45="OK",$D$5="OK",R$9&gt;=$C45,R$9&lt;=$D45),IF($E45=1,3,IF($E45&gt;0,2,1)),"")</x:f>
      </x:c>
      <x:c r="S45" s="23" t="str">
        <x:f>IF(AND($H45="OK",$D$5="OK",S$9&gt;=$C45,S$9&lt;=$D45),IF($E45=1,3,IF($E45&gt;0,2,1)),"")</x:f>
      </x:c>
      <x:c r="T45" s="23" t="str">
        <x:f>IF(AND($H45="OK",$D$5="OK",T$9&gt;=$C45,T$9&lt;=$D45),IF($E45=1,3,IF($E45&gt;0,2,1)),"")</x:f>
      </x:c>
      <x:c r="U45" s="23" t="str">
        <x:f>IF(AND($H45="OK",$D$5="OK",U$9&gt;=$C45,U$9&lt;=$D45),IF($E45=1,3,IF($E45&gt;0,2,1)),"")</x:f>
      </x:c>
      <x:c r="V45" s="23" t="str">
        <x:f>IF(AND($H45="OK",$D$5="OK",V$9&gt;=$C45,V$9&lt;=$D45),IF($E45=1,3,IF($E45&gt;0,2,1)),"")</x:f>
      </x:c>
      <x:c r="W45" s="23" t="str">
        <x:f>IF(AND($H45="OK",$D$5="OK",W$9&gt;=$C45,W$9&lt;=$D45),IF($E45=1,3,IF($E45&gt;0,2,1)),"")</x:f>
      </x:c>
      <x:c r="X45" s="23" t="str">
        <x:f>IF(AND($H45="OK",$D$5="OK",X$9&gt;=$C45,X$9&lt;=$D45),IF($E45=1,3,IF($E45&gt;0,2,1)),"")</x:f>
      </x:c>
      <x:c r="Y45" s="23" t="str">
        <x:f>IF(AND($H45="OK",$D$5="OK",Y$9&gt;=$C45,Y$9&lt;=$D45),IF($E45=1,3,IF($E45&gt;0,2,1)),"")</x:f>
      </x:c>
      <x:c r="Z45" s="23" t="str">
        <x:f>IF(AND($H45="OK",$D$5="OK",Z$9&gt;=$C45,Z$9&lt;=$D45),IF($E45=1,3,IF($E45&gt;0,2,1)),"")</x:f>
      </x:c>
      <x:c r="AA45" s="23" t="str">
        <x:f>IF(AND($H45="OK",$D$5="OK",AA$9&gt;=$C45,AA$9&lt;=$D45),IF($E45=1,3,IF($E45&gt;0,2,1)),"")</x:f>
      </x:c>
      <x:c r="AB45" s="23" t="str">
        <x:f>IF(AND($H45="OK",$D$5="OK",AB$9&gt;=$C45,AB$9&lt;=$D45),IF($E45=1,3,IF($E45&gt;0,2,1)),"")</x:f>
      </x:c>
      <x:c r="AC45" s="23" t="str">
        <x:f>IF(AND($H45="OK",$D$5="OK",AC$9&gt;=$C45,AC$9&lt;=$D45),IF($E45=1,3,IF($E45&gt;0,2,1)),"")</x:f>
      </x:c>
      <x:c r="AD45" s="23" t="str">
        <x:f>IF(AND($H45="OK",$D$5="OK",AD$9&gt;=$C45,AD$9&lt;=$D45),IF($E45=1,3,IF($E45&gt;0,2,1)),"")</x:f>
      </x:c>
      <x:c r="AE45" s="23" t="str">
        <x:f>IF(AND($H45="OK",$D$5="OK",AE$9&gt;=$C45,AE$9&lt;=$D45),IF($E45=1,3,IF($E45&gt;0,2,1)),"")</x:f>
      </x:c>
      <x:c r="AF45" s="23" t="str">
        <x:f>IF(AND($H45="OK",$D$5="OK",AF$9&gt;=$C45,AF$9&lt;=$D45),IF($E45=1,3,IF($E45&gt;0,2,1)),"")</x:f>
      </x:c>
      <x:c r="AG45" s="23" t="str">
        <x:f>IF(AND($H45="OK",$D$5="OK",AG$9&gt;=$C45,AG$9&lt;=$D45),IF($E45=1,3,IF($E45&gt;0,2,1)),"")</x:f>
      </x:c>
      <x:c r="AH45" s="23" t="str">
        <x:f>IF(AND($H45="OK",$D$5="OK",AH$9&gt;=$C45,AH$9&lt;=$D45),IF($E45=1,3,IF($E45&gt;0,2,1)),"")</x:f>
      </x:c>
      <x:c r="AI45" s="23" t="str">
        <x:f>IF(AND($H45="OK",$D$5="OK",AI$9&gt;=$C45,AI$9&lt;=$D45),IF($E45=1,3,IF($E45&gt;0,2,1)),"")</x:f>
      </x:c>
      <x:c r="AJ45" s="23" t="str">
        <x:f>IF(AND($H45="OK",$D$5="OK",AJ$9&gt;=$C45,AJ$9&lt;=$D45),IF($E45=1,3,IF($E45&gt;0,2,1)),"")</x:f>
      </x:c>
      <x:c r="AK45" s="23" t="str">
        <x:f>IF(AND($H45="OK",$D$5="OK",AK$9&gt;=$C45,AK$9&lt;=$D45),IF($E45=1,3,IF($E45&gt;0,2,1)),"")</x:f>
      </x:c>
      <x:c r="AL45" s="23" t="str">
        <x:f>IF(AND($H45="OK",$D$5="OK",AL$9&gt;=$C45,AL$9&lt;=$D45),IF($E45=1,3,IF($E45&gt;0,2,1)),"")</x:f>
      </x:c>
      <x:c r="AM45" s="23" t="str">
        <x:f>IF(AND($H45="OK",$D$5="OK",AM$9&gt;=$C45,AM$9&lt;=$D45),IF($E45=1,3,IF($E45&gt;0,2,1)),"")</x:f>
      </x:c>
      <x:c r="AN45" s="23" t="str">
        <x:f>IF(AND($H45="OK",$D$5="OK",AN$9&gt;=$C45,AN$9&lt;=$D45),IF($E45=1,3,IF($E45&gt;0,2,1)),"")</x:f>
      </x:c>
      <x:c r="AO45" s="23" t="str">
        <x:f>IF(AND($H45="OK",$D$5="OK",AO$9&gt;=$C45,AO$9&lt;=$D45),IF($E45=1,3,IF($E45&gt;0,2,1)),"")</x:f>
      </x:c>
      <x:c r="AP45" s="23" t="str">
        <x:f>IF(AND($H45="OK",$D$5="OK",AP$9&gt;=$C45,AP$9&lt;=$D45),IF($E45=1,3,IF($E45&gt;0,2,1)),"")</x:f>
      </x:c>
      <x:c r="AQ45" s="23" t="str">
        <x:f>IF(AND($H45="OK",$D$5="OK",AQ$9&gt;=$C45,AQ$9&lt;=$D45),IF($E45=1,3,IF($E45&gt;0,2,1)),"")</x:f>
      </x:c>
      <x:c r="AR45" s="23" t="str">
        <x:f>IF(AND($H45="OK",$D$5="OK",AR$9&gt;=$C45,AR$9&lt;=$D45),IF($E45=1,3,IF($E45&gt;0,2,1)),"")</x:f>
      </x:c>
      <x:c r="AS45" s="23" t="str">
        <x:f>IF(AND($H45="OK",$D$5="OK",AS$9&gt;=$C45,AS$9&lt;=$D45),IF($E45=1,3,IF($E45&gt;0,2,1)),"")</x:f>
      </x:c>
      <x:c r="AT45" s="23" t="str">
        <x:f>IF(AND($H45="OK",$D$5="OK",AT$9&gt;=$C45,AT$9&lt;=$D45),IF($E45=1,3,IF($E45&gt;0,2,1)),"")</x:f>
      </x:c>
      <x:c r="AU45" s="23" t="str">
        <x:f>IF(AND($H45="OK",$D$5="OK",AU$9&gt;=$C45,AU$9&lt;=$D45),IF($E45=1,3,IF($E45&gt;0,2,1)),"")</x:f>
      </x:c>
      <x:c r="AV45" s="23" t="str">
        <x:f>IF(AND($H45="OK",$D$5="OK",AV$9&gt;=$C45,AV$9&lt;=$D45),IF($E45=1,3,IF($E45&gt;0,2,1)),"")</x:f>
      </x:c>
      <x:c r="AW45" s="23" t="str">
        <x:f>IF(AND($H45="OK",$D$5="OK",AW$9&gt;=$C45,AW$9&lt;=$D45),IF($E45=1,3,IF($E45&gt;0,2,1)),"")</x:f>
      </x:c>
      <x:c r="AX45" s="23" t="str">
        <x:f>IF(AND($H45="OK",$D$5="OK",AX$9&gt;=$C45,AX$9&lt;=$D45),IF($E45=1,3,IF($E45&gt;0,2,1)),"")</x:f>
      </x:c>
    </x:row>
    <x:row r="46" ht="30" customHeight="1">
      <x:c r="A46" s="8"/>
      <x:c r="B46" s="8"/>
      <x:c r="C46" s="11"/>
      <x:c r="D46" s="11"/>
      <x:c r="E46" s="12"/>
      <x:c r="F46" s="13" t="str">
        <x:f>IF(H46="OK",D46-C46+1,"")</x:f>
      </x:c>
      <x:c r="G46" s="10" t="str">
        <x:f>IF(H46="","",IF(H46&lt;&gt;"OK","Revisar datos",IF($D$5&lt;&gt;"OK","Revisar ajustes",IF(E46=1,"Terminada",IF(D46&lt;$B$5,"Atrasada",IF(E46&gt;0,"En curso","Pendiente"))))))</x:f>
      </x:c>
      <x:c r="H46" s="10" t="str">
        <x:f>IF(COUNTA(A46:E46)=0,"",IF(A46="","Falta actividad",IF(B46="","Falta responsable",IF(OR(C46="",D46=""),"Faltan fechas",IF(OR(NOT(ISNUMBER(C46)),NOT(ISNUMBER(D46))),"Fechas no válidas",IF(OR(C46&lt;DATE(2000,1,1),D46&gt;DATE(2099,12,31),C46&lt;&gt;INT(C46),D46&lt;&gt;INT(D46)),"Fechas no válidas",IF(D46&lt;C46,"Fin anterior al inicio",IF(OR(ISBLANK(E46),NOT(ISNUMBER(E46))),"Falta avance válido",IF(OR(E46&lt;0,E46&gt;1),"Avance fuera de rango","OK")))))))))</x:f>
      </x:c>
      <x:c r="I46" s="23" t="str">
        <x:f>IF(AND($H46="OK",$D$5="OK",I$9&gt;=$C46,I$9&lt;=$D46),IF($E46=1,3,IF($E46&gt;0,2,1)),"")</x:f>
      </x:c>
      <x:c r="J46" s="23" t="str">
        <x:f>IF(AND($H46="OK",$D$5="OK",J$9&gt;=$C46,J$9&lt;=$D46),IF($E46=1,3,IF($E46&gt;0,2,1)),"")</x:f>
      </x:c>
      <x:c r="K46" s="23" t="str">
        <x:f>IF(AND($H46="OK",$D$5="OK",K$9&gt;=$C46,K$9&lt;=$D46),IF($E46=1,3,IF($E46&gt;0,2,1)),"")</x:f>
      </x:c>
      <x:c r="L46" s="23" t="str">
        <x:f>IF(AND($H46="OK",$D$5="OK",L$9&gt;=$C46,L$9&lt;=$D46),IF($E46=1,3,IF($E46&gt;0,2,1)),"")</x:f>
      </x:c>
      <x:c r="M46" s="23" t="str">
        <x:f>IF(AND($H46="OK",$D$5="OK",M$9&gt;=$C46,M$9&lt;=$D46),IF($E46=1,3,IF($E46&gt;0,2,1)),"")</x:f>
      </x:c>
      <x:c r="N46" s="23" t="str">
        <x:f>IF(AND($H46="OK",$D$5="OK",N$9&gt;=$C46,N$9&lt;=$D46),IF($E46=1,3,IF($E46&gt;0,2,1)),"")</x:f>
      </x:c>
      <x:c r="O46" s="23" t="str">
        <x:f>IF(AND($H46="OK",$D$5="OK",O$9&gt;=$C46,O$9&lt;=$D46),IF($E46=1,3,IF($E46&gt;0,2,1)),"")</x:f>
      </x:c>
      <x:c r="P46" s="23" t="str">
        <x:f>IF(AND($H46="OK",$D$5="OK",P$9&gt;=$C46,P$9&lt;=$D46),IF($E46=1,3,IF($E46&gt;0,2,1)),"")</x:f>
      </x:c>
      <x:c r="Q46" s="23" t="str">
        <x:f>IF(AND($H46="OK",$D$5="OK",Q$9&gt;=$C46,Q$9&lt;=$D46),IF($E46=1,3,IF($E46&gt;0,2,1)),"")</x:f>
      </x:c>
      <x:c r="R46" s="23" t="str">
        <x:f>IF(AND($H46="OK",$D$5="OK",R$9&gt;=$C46,R$9&lt;=$D46),IF($E46=1,3,IF($E46&gt;0,2,1)),"")</x:f>
      </x:c>
      <x:c r="S46" s="23" t="str">
        <x:f>IF(AND($H46="OK",$D$5="OK",S$9&gt;=$C46,S$9&lt;=$D46),IF($E46=1,3,IF($E46&gt;0,2,1)),"")</x:f>
      </x:c>
      <x:c r="T46" s="23" t="str">
        <x:f>IF(AND($H46="OK",$D$5="OK",T$9&gt;=$C46,T$9&lt;=$D46),IF($E46=1,3,IF($E46&gt;0,2,1)),"")</x:f>
      </x:c>
      <x:c r="U46" s="23" t="str">
        <x:f>IF(AND($H46="OK",$D$5="OK",U$9&gt;=$C46,U$9&lt;=$D46),IF($E46=1,3,IF($E46&gt;0,2,1)),"")</x:f>
      </x:c>
      <x:c r="V46" s="23" t="str">
        <x:f>IF(AND($H46="OK",$D$5="OK",V$9&gt;=$C46,V$9&lt;=$D46),IF($E46=1,3,IF($E46&gt;0,2,1)),"")</x:f>
      </x:c>
      <x:c r="W46" s="23" t="str">
        <x:f>IF(AND($H46="OK",$D$5="OK",W$9&gt;=$C46,W$9&lt;=$D46),IF($E46=1,3,IF($E46&gt;0,2,1)),"")</x:f>
      </x:c>
      <x:c r="X46" s="23" t="str">
        <x:f>IF(AND($H46="OK",$D$5="OK",X$9&gt;=$C46,X$9&lt;=$D46),IF($E46=1,3,IF($E46&gt;0,2,1)),"")</x:f>
      </x:c>
      <x:c r="Y46" s="23" t="str">
        <x:f>IF(AND($H46="OK",$D$5="OK",Y$9&gt;=$C46,Y$9&lt;=$D46),IF($E46=1,3,IF($E46&gt;0,2,1)),"")</x:f>
      </x:c>
      <x:c r="Z46" s="23" t="str">
        <x:f>IF(AND($H46="OK",$D$5="OK",Z$9&gt;=$C46,Z$9&lt;=$D46),IF($E46=1,3,IF($E46&gt;0,2,1)),"")</x:f>
      </x:c>
      <x:c r="AA46" s="23" t="str">
        <x:f>IF(AND($H46="OK",$D$5="OK",AA$9&gt;=$C46,AA$9&lt;=$D46),IF($E46=1,3,IF($E46&gt;0,2,1)),"")</x:f>
      </x:c>
      <x:c r="AB46" s="23" t="str">
        <x:f>IF(AND($H46="OK",$D$5="OK",AB$9&gt;=$C46,AB$9&lt;=$D46),IF($E46=1,3,IF($E46&gt;0,2,1)),"")</x:f>
      </x:c>
      <x:c r="AC46" s="23" t="str">
        <x:f>IF(AND($H46="OK",$D$5="OK",AC$9&gt;=$C46,AC$9&lt;=$D46),IF($E46=1,3,IF($E46&gt;0,2,1)),"")</x:f>
      </x:c>
      <x:c r="AD46" s="23" t="str">
        <x:f>IF(AND($H46="OK",$D$5="OK",AD$9&gt;=$C46,AD$9&lt;=$D46),IF($E46=1,3,IF($E46&gt;0,2,1)),"")</x:f>
      </x:c>
      <x:c r="AE46" s="23" t="str">
        <x:f>IF(AND($H46="OK",$D$5="OK",AE$9&gt;=$C46,AE$9&lt;=$D46),IF($E46=1,3,IF($E46&gt;0,2,1)),"")</x:f>
      </x:c>
      <x:c r="AF46" s="23" t="str">
        <x:f>IF(AND($H46="OK",$D$5="OK",AF$9&gt;=$C46,AF$9&lt;=$D46),IF($E46=1,3,IF($E46&gt;0,2,1)),"")</x:f>
      </x:c>
      <x:c r="AG46" s="23" t="str">
        <x:f>IF(AND($H46="OK",$D$5="OK",AG$9&gt;=$C46,AG$9&lt;=$D46),IF($E46=1,3,IF($E46&gt;0,2,1)),"")</x:f>
      </x:c>
      <x:c r="AH46" s="23" t="str">
        <x:f>IF(AND($H46="OK",$D$5="OK",AH$9&gt;=$C46,AH$9&lt;=$D46),IF($E46=1,3,IF($E46&gt;0,2,1)),"")</x:f>
      </x:c>
      <x:c r="AI46" s="23" t="str">
        <x:f>IF(AND($H46="OK",$D$5="OK",AI$9&gt;=$C46,AI$9&lt;=$D46),IF($E46=1,3,IF($E46&gt;0,2,1)),"")</x:f>
      </x:c>
      <x:c r="AJ46" s="23" t="str">
        <x:f>IF(AND($H46="OK",$D$5="OK",AJ$9&gt;=$C46,AJ$9&lt;=$D46),IF($E46=1,3,IF($E46&gt;0,2,1)),"")</x:f>
      </x:c>
      <x:c r="AK46" s="23" t="str">
        <x:f>IF(AND($H46="OK",$D$5="OK",AK$9&gt;=$C46,AK$9&lt;=$D46),IF($E46=1,3,IF($E46&gt;0,2,1)),"")</x:f>
      </x:c>
      <x:c r="AL46" s="23" t="str">
        <x:f>IF(AND($H46="OK",$D$5="OK",AL$9&gt;=$C46,AL$9&lt;=$D46),IF($E46=1,3,IF($E46&gt;0,2,1)),"")</x:f>
      </x:c>
      <x:c r="AM46" s="23" t="str">
        <x:f>IF(AND($H46="OK",$D$5="OK",AM$9&gt;=$C46,AM$9&lt;=$D46),IF($E46=1,3,IF($E46&gt;0,2,1)),"")</x:f>
      </x:c>
      <x:c r="AN46" s="23" t="str">
        <x:f>IF(AND($H46="OK",$D$5="OK",AN$9&gt;=$C46,AN$9&lt;=$D46),IF($E46=1,3,IF($E46&gt;0,2,1)),"")</x:f>
      </x:c>
      <x:c r="AO46" s="23" t="str">
        <x:f>IF(AND($H46="OK",$D$5="OK",AO$9&gt;=$C46,AO$9&lt;=$D46),IF($E46=1,3,IF($E46&gt;0,2,1)),"")</x:f>
      </x:c>
      <x:c r="AP46" s="23" t="str">
        <x:f>IF(AND($H46="OK",$D$5="OK",AP$9&gt;=$C46,AP$9&lt;=$D46),IF($E46=1,3,IF($E46&gt;0,2,1)),"")</x:f>
      </x:c>
      <x:c r="AQ46" s="23" t="str">
        <x:f>IF(AND($H46="OK",$D$5="OK",AQ$9&gt;=$C46,AQ$9&lt;=$D46),IF($E46=1,3,IF($E46&gt;0,2,1)),"")</x:f>
      </x:c>
      <x:c r="AR46" s="23" t="str">
        <x:f>IF(AND($H46="OK",$D$5="OK",AR$9&gt;=$C46,AR$9&lt;=$D46),IF($E46=1,3,IF($E46&gt;0,2,1)),"")</x:f>
      </x:c>
      <x:c r="AS46" s="23" t="str">
        <x:f>IF(AND($H46="OK",$D$5="OK",AS$9&gt;=$C46,AS$9&lt;=$D46),IF($E46=1,3,IF($E46&gt;0,2,1)),"")</x:f>
      </x:c>
      <x:c r="AT46" s="23" t="str">
        <x:f>IF(AND($H46="OK",$D$5="OK",AT$9&gt;=$C46,AT$9&lt;=$D46),IF($E46=1,3,IF($E46&gt;0,2,1)),"")</x:f>
      </x:c>
      <x:c r="AU46" s="23" t="str">
        <x:f>IF(AND($H46="OK",$D$5="OK",AU$9&gt;=$C46,AU$9&lt;=$D46),IF($E46=1,3,IF($E46&gt;0,2,1)),"")</x:f>
      </x:c>
      <x:c r="AV46" s="23" t="str">
        <x:f>IF(AND($H46="OK",$D$5="OK",AV$9&gt;=$C46,AV$9&lt;=$D46),IF($E46=1,3,IF($E46&gt;0,2,1)),"")</x:f>
      </x:c>
      <x:c r="AW46" s="23" t="str">
        <x:f>IF(AND($H46="OK",$D$5="OK",AW$9&gt;=$C46,AW$9&lt;=$D46),IF($E46=1,3,IF($E46&gt;0,2,1)),"")</x:f>
      </x:c>
      <x:c r="AX46" s="23" t="str">
        <x:f>IF(AND($H46="OK",$D$5="OK",AX$9&gt;=$C46,AX$9&lt;=$D46),IF($E46=1,3,IF($E46&gt;0,2,1)),"")</x:f>
      </x:c>
    </x:row>
    <x:row r="47" ht="30" customHeight="1">
      <x:c r="A47" s="8"/>
      <x:c r="B47" s="8"/>
      <x:c r="C47" s="11"/>
      <x:c r="D47" s="11"/>
      <x:c r="E47" s="12"/>
      <x:c r="F47" s="13" t="str">
        <x:f>IF(H47="OK",D47-C47+1,"")</x:f>
      </x:c>
      <x:c r="G47" s="10" t="str">
        <x:f>IF(H47="","",IF(H47&lt;&gt;"OK","Revisar datos",IF($D$5&lt;&gt;"OK","Revisar ajustes",IF(E47=1,"Terminada",IF(D47&lt;$B$5,"Atrasada",IF(E47&gt;0,"En curso","Pendiente"))))))</x:f>
      </x:c>
      <x:c r="H47" s="10" t="str">
        <x:f>IF(COUNTA(A47:E47)=0,"",IF(A47="","Falta actividad",IF(B47="","Falta responsable",IF(OR(C47="",D47=""),"Faltan fechas",IF(OR(NOT(ISNUMBER(C47)),NOT(ISNUMBER(D47))),"Fechas no válidas",IF(OR(C47&lt;DATE(2000,1,1),D47&gt;DATE(2099,12,31),C47&lt;&gt;INT(C47),D47&lt;&gt;INT(D47)),"Fechas no válidas",IF(D47&lt;C47,"Fin anterior al inicio",IF(OR(ISBLANK(E47),NOT(ISNUMBER(E47))),"Falta avance válido",IF(OR(E47&lt;0,E47&gt;1),"Avance fuera de rango","OK")))))))))</x:f>
      </x:c>
      <x:c r="I47" s="23" t="str">
        <x:f>IF(AND($H47="OK",$D$5="OK",I$9&gt;=$C47,I$9&lt;=$D47),IF($E47=1,3,IF($E47&gt;0,2,1)),"")</x:f>
      </x:c>
      <x:c r="J47" s="23" t="str">
        <x:f>IF(AND($H47="OK",$D$5="OK",J$9&gt;=$C47,J$9&lt;=$D47),IF($E47=1,3,IF($E47&gt;0,2,1)),"")</x:f>
      </x:c>
      <x:c r="K47" s="23" t="str">
        <x:f>IF(AND($H47="OK",$D$5="OK",K$9&gt;=$C47,K$9&lt;=$D47),IF($E47=1,3,IF($E47&gt;0,2,1)),"")</x:f>
      </x:c>
      <x:c r="L47" s="23" t="str">
        <x:f>IF(AND($H47="OK",$D$5="OK",L$9&gt;=$C47,L$9&lt;=$D47),IF($E47=1,3,IF($E47&gt;0,2,1)),"")</x:f>
      </x:c>
      <x:c r="M47" s="23" t="str">
        <x:f>IF(AND($H47="OK",$D$5="OK",M$9&gt;=$C47,M$9&lt;=$D47),IF($E47=1,3,IF($E47&gt;0,2,1)),"")</x:f>
      </x:c>
      <x:c r="N47" s="23" t="str">
        <x:f>IF(AND($H47="OK",$D$5="OK",N$9&gt;=$C47,N$9&lt;=$D47),IF($E47=1,3,IF($E47&gt;0,2,1)),"")</x:f>
      </x:c>
      <x:c r="O47" s="23" t="str">
        <x:f>IF(AND($H47="OK",$D$5="OK",O$9&gt;=$C47,O$9&lt;=$D47),IF($E47=1,3,IF($E47&gt;0,2,1)),"")</x:f>
      </x:c>
      <x:c r="P47" s="23" t="str">
        <x:f>IF(AND($H47="OK",$D$5="OK",P$9&gt;=$C47,P$9&lt;=$D47),IF($E47=1,3,IF($E47&gt;0,2,1)),"")</x:f>
      </x:c>
      <x:c r="Q47" s="23" t="str">
        <x:f>IF(AND($H47="OK",$D$5="OK",Q$9&gt;=$C47,Q$9&lt;=$D47),IF($E47=1,3,IF($E47&gt;0,2,1)),"")</x:f>
      </x:c>
      <x:c r="R47" s="23" t="str">
        <x:f>IF(AND($H47="OK",$D$5="OK",R$9&gt;=$C47,R$9&lt;=$D47),IF($E47=1,3,IF($E47&gt;0,2,1)),"")</x:f>
      </x:c>
      <x:c r="S47" s="23" t="str">
        <x:f>IF(AND($H47="OK",$D$5="OK",S$9&gt;=$C47,S$9&lt;=$D47),IF($E47=1,3,IF($E47&gt;0,2,1)),"")</x:f>
      </x:c>
      <x:c r="T47" s="23" t="str">
        <x:f>IF(AND($H47="OK",$D$5="OK",T$9&gt;=$C47,T$9&lt;=$D47),IF($E47=1,3,IF($E47&gt;0,2,1)),"")</x:f>
      </x:c>
      <x:c r="U47" s="23" t="str">
        <x:f>IF(AND($H47="OK",$D$5="OK",U$9&gt;=$C47,U$9&lt;=$D47),IF($E47=1,3,IF($E47&gt;0,2,1)),"")</x:f>
      </x:c>
      <x:c r="V47" s="23" t="str">
        <x:f>IF(AND($H47="OK",$D$5="OK",V$9&gt;=$C47,V$9&lt;=$D47),IF($E47=1,3,IF($E47&gt;0,2,1)),"")</x:f>
      </x:c>
      <x:c r="W47" s="23" t="str">
        <x:f>IF(AND($H47="OK",$D$5="OK",W$9&gt;=$C47,W$9&lt;=$D47),IF($E47=1,3,IF($E47&gt;0,2,1)),"")</x:f>
      </x:c>
      <x:c r="X47" s="23" t="str">
        <x:f>IF(AND($H47="OK",$D$5="OK",X$9&gt;=$C47,X$9&lt;=$D47),IF($E47=1,3,IF($E47&gt;0,2,1)),"")</x:f>
      </x:c>
      <x:c r="Y47" s="23" t="str">
        <x:f>IF(AND($H47="OK",$D$5="OK",Y$9&gt;=$C47,Y$9&lt;=$D47),IF($E47=1,3,IF($E47&gt;0,2,1)),"")</x:f>
      </x:c>
      <x:c r="Z47" s="23" t="str">
        <x:f>IF(AND($H47="OK",$D$5="OK",Z$9&gt;=$C47,Z$9&lt;=$D47),IF($E47=1,3,IF($E47&gt;0,2,1)),"")</x:f>
      </x:c>
      <x:c r="AA47" s="23" t="str">
        <x:f>IF(AND($H47="OK",$D$5="OK",AA$9&gt;=$C47,AA$9&lt;=$D47),IF($E47=1,3,IF($E47&gt;0,2,1)),"")</x:f>
      </x:c>
      <x:c r="AB47" s="23" t="str">
        <x:f>IF(AND($H47="OK",$D$5="OK",AB$9&gt;=$C47,AB$9&lt;=$D47),IF($E47=1,3,IF($E47&gt;0,2,1)),"")</x:f>
      </x:c>
      <x:c r="AC47" s="23" t="str">
        <x:f>IF(AND($H47="OK",$D$5="OK",AC$9&gt;=$C47,AC$9&lt;=$D47),IF($E47=1,3,IF($E47&gt;0,2,1)),"")</x:f>
      </x:c>
      <x:c r="AD47" s="23" t="str">
        <x:f>IF(AND($H47="OK",$D$5="OK",AD$9&gt;=$C47,AD$9&lt;=$D47),IF($E47=1,3,IF($E47&gt;0,2,1)),"")</x:f>
      </x:c>
      <x:c r="AE47" s="23" t="str">
        <x:f>IF(AND($H47="OK",$D$5="OK",AE$9&gt;=$C47,AE$9&lt;=$D47),IF($E47=1,3,IF($E47&gt;0,2,1)),"")</x:f>
      </x:c>
      <x:c r="AF47" s="23" t="str">
        <x:f>IF(AND($H47="OK",$D$5="OK",AF$9&gt;=$C47,AF$9&lt;=$D47),IF($E47=1,3,IF($E47&gt;0,2,1)),"")</x:f>
      </x:c>
      <x:c r="AG47" s="23" t="str">
        <x:f>IF(AND($H47="OK",$D$5="OK",AG$9&gt;=$C47,AG$9&lt;=$D47),IF($E47=1,3,IF($E47&gt;0,2,1)),"")</x:f>
      </x:c>
      <x:c r="AH47" s="23" t="str">
        <x:f>IF(AND($H47="OK",$D$5="OK",AH$9&gt;=$C47,AH$9&lt;=$D47),IF($E47=1,3,IF($E47&gt;0,2,1)),"")</x:f>
      </x:c>
      <x:c r="AI47" s="23" t="str">
        <x:f>IF(AND($H47="OK",$D$5="OK",AI$9&gt;=$C47,AI$9&lt;=$D47),IF($E47=1,3,IF($E47&gt;0,2,1)),"")</x:f>
      </x:c>
      <x:c r="AJ47" s="23" t="str">
        <x:f>IF(AND($H47="OK",$D$5="OK",AJ$9&gt;=$C47,AJ$9&lt;=$D47),IF($E47=1,3,IF($E47&gt;0,2,1)),"")</x:f>
      </x:c>
      <x:c r="AK47" s="23" t="str">
        <x:f>IF(AND($H47="OK",$D$5="OK",AK$9&gt;=$C47,AK$9&lt;=$D47),IF($E47=1,3,IF($E47&gt;0,2,1)),"")</x:f>
      </x:c>
      <x:c r="AL47" s="23" t="str">
        <x:f>IF(AND($H47="OK",$D$5="OK",AL$9&gt;=$C47,AL$9&lt;=$D47),IF($E47=1,3,IF($E47&gt;0,2,1)),"")</x:f>
      </x:c>
      <x:c r="AM47" s="23" t="str">
        <x:f>IF(AND($H47="OK",$D$5="OK",AM$9&gt;=$C47,AM$9&lt;=$D47),IF($E47=1,3,IF($E47&gt;0,2,1)),"")</x:f>
      </x:c>
      <x:c r="AN47" s="23" t="str">
        <x:f>IF(AND($H47="OK",$D$5="OK",AN$9&gt;=$C47,AN$9&lt;=$D47),IF($E47=1,3,IF($E47&gt;0,2,1)),"")</x:f>
      </x:c>
      <x:c r="AO47" s="23" t="str">
        <x:f>IF(AND($H47="OK",$D$5="OK",AO$9&gt;=$C47,AO$9&lt;=$D47),IF($E47=1,3,IF($E47&gt;0,2,1)),"")</x:f>
      </x:c>
      <x:c r="AP47" s="23" t="str">
        <x:f>IF(AND($H47="OK",$D$5="OK",AP$9&gt;=$C47,AP$9&lt;=$D47),IF($E47=1,3,IF($E47&gt;0,2,1)),"")</x:f>
      </x:c>
      <x:c r="AQ47" s="23" t="str">
        <x:f>IF(AND($H47="OK",$D$5="OK",AQ$9&gt;=$C47,AQ$9&lt;=$D47),IF($E47=1,3,IF($E47&gt;0,2,1)),"")</x:f>
      </x:c>
      <x:c r="AR47" s="23" t="str">
        <x:f>IF(AND($H47="OK",$D$5="OK",AR$9&gt;=$C47,AR$9&lt;=$D47),IF($E47=1,3,IF($E47&gt;0,2,1)),"")</x:f>
      </x:c>
      <x:c r="AS47" s="23" t="str">
        <x:f>IF(AND($H47="OK",$D$5="OK",AS$9&gt;=$C47,AS$9&lt;=$D47),IF($E47=1,3,IF($E47&gt;0,2,1)),"")</x:f>
      </x:c>
      <x:c r="AT47" s="23" t="str">
        <x:f>IF(AND($H47="OK",$D$5="OK",AT$9&gt;=$C47,AT$9&lt;=$D47),IF($E47=1,3,IF($E47&gt;0,2,1)),"")</x:f>
      </x:c>
      <x:c r="AU47" s="23" t="str">
        <x:f>IF(AND($H47="OK",$D$5="OK",AU$9&gt;=$C47,AU$9&lt;=$D47),IF($E47=1,3,IF($E47&gt;0,2,1)),"")</x:f>
      </x:c>
      <x:c r="AV47" s="23" t="str">
        <x:f>IF(AND($H47="OK",$D$5="OK",AV$9&gt;=$C47,AV$9&lt;=$D47),IF($E47=1,3,IF($E47&gt;0,2,1)),"")</x:f>
      </x:c>
      <x:c r="AW47" s="23" t="str">
        <x:f>IF(AND($H47="OK",$D$5="OK",AW$9&gt;=$C47,AW$9&lt;=$D47),IF($E47=1,3,IF($E47&gt;0,2,1)),"")</x:f>
      </x:c>
      <x:c r="AX47" s="23" t="str">
        <x:f>IF(AND($H47="OK",$D$5="OK",AX$9&gt;=$C47,AX$9&lt;=$D47),IF($E47=1,3,IF($E47&gt;0,2,1)),"")</x:f>
      </x:c>
    </x:row>
    <x:row r="48" ht="30" customHeight="1">
      <x:c r="A48" s="8"/>
      <x:c r="B48" s="8"/>
      <x:c r="C48" s="11"/>
      <x:c r="D48" s="11"/>
      <x:c r="E48" s="12"/>
      <x:c r="F48" s="13" t="str">
        <x:f>IF(H48="OK",D48-C48+1,"")</x:f>
      </x:c>
      <x:c r="G48" s="10" t="str">
        <x:f>IF(H48="","",IF(H48&lt;&gt;"OK","Revisar datos",IF($D$5&lt;&gt;"OK","Revisar ajustes",IF(E48=1,"Terminada",IF(D48&lt;$B$5,"Atrasada",IF(E48&gt;0,"En curso","Pendiente"))))))</x:f>
      </x:c>
      <x:c r="H48" s="10" t="str">
        <x:f>IF(COUNTA(A48:E48)=0,"",IF(A48="","Falta actividad",IF(B48="","Falta responsable",IF(OR(C48="",D48=""),"Faltan fechas",IF(OR(NOT(ISNUMBER(C48)),NOT(ISNUMBER(D48))),"Fechas no válidas",IF(OR(C48&lt;DATE(2000,1,1),D48&gt;DATE(2099,12,31),C48&lt;&gt;INT(C48),D48&lt;&gt;INT(D48)),"Fechas no válidas",IF(D48&lt;C48,"Fin anterior al inicio",IF(OR(ISBLANK(E48),NOT(ISNUMBER(E48))),"Falta avance válido",IF(OR(E48&lt;0,E48&gt;1),"Avance fuera de rango","OK")))))))))</x:f>
      </x:c>
      <x:c r="I48" s="23" t="str">
        <x:f>IF(AND($H48="OK",$D$5="OK",I$9&gt;=$C48,I$9&lt;=$D48),IF($E48=1,3,IF($E48&gt;0,2,1)),"")</x:f>
      </x:c>
      <x:c r="J48" s="23" t="str">
        <x:f>IF(AND($H48="OK",$D$5="OK",J$9&gt;=$C48,J$9&lt;=$D48),IF($E48=1,3,IF($E48&gt;0,2,1)),"")</x:f>
      </x:c>
      <x:c r="K48" s="23" t="str">
        <x:f>IF(AND($H48="OK",$D$5="OK",K$9&gt;=$C48,K$9&lt;=$D48),IF($E48=1,3,IF($E48&gt;0,2,1)),"")</x:f>
      </x:c>
      <x:c r="L48" s="23" t="str">
        <x:f>IF(AND($H48="OK",$D$5="OK",L$9&gt;=$C48,L$9&lt;=$D48),IF($E48=1,3,IF($E48&gt;0,2,1)),"")</x:f>
      </x:c>
      <x:c r="M48" s="23" t="str">
        <x:f>IF(AND($H48="OK",$D$5="OK",M$9&gt;=$C48,M$9&lt;=$D48),IF($E48=1,3,IF($E48&gt;0,2,1)),"")</x:f>
      </x:c>
      <x:c r="N48" s="23" t="str">
        <x:f>IF(AND($H48="OK",$D$5="OK",N$9&gt;=$C48,N$9&lt;=$D48),IF($E48=1,3,IF($E48&gt;0,2,1)),"")</x:f>
      </x:c>
      <x:c r="O48" s="23" t="str">
        <x:f>IF(AND($H48="OK",$D$5="OK",O$9&gt;=$C48,O$9&lt;=$D48),IF($E48=1,3,IF($E48&gt;0,2,1)),"")</x:f>
      </x:c>
      <x:c r="P48" s="23" t="str">
        <x:f>IF(AND($H48="OK",$D$5="OK",P$9&gt;=$C48,P$9&lt;=$D48),IF($E48=1,3,IF($E48&gt;0,2,1)),"")</x:f>
      </x:c>
      <x:c r="Q48" s="23" t="str">
        <x:f>IF(AND($H48="OK",$D$5="OK",Q$9&gt;=$C48,Q$9&lt;=$D48),IF($E48=1,3,IF($E48&gt;0,2,1)),"")</x:f>
      </x:c>
      <x:c r="R48" s="23" t="str">
        <x:f>IF(AND($H48="OK",$D$5="OK",R$9&gt;=$C48,R$9&lt;=$D48),IF($E48=1,3,IF($E48&gt;0,2,1)),"")</x:f>
      </x:c>
      <x:c r="S48" s="23" t="str">
        <x:f>IF(AND($H48="OK",$D$5="OK",S$9&gt;=$C48,S$9&lt;=$D48),IF($E48=1,3,IF($E48&gt;0,2,1)),"")</x:f>
      </x:c>
      <x:c r="T48" s="23" t="str">
        <x:f>IF(AND($H48="OK",$D$5="OK",T$9&gt;=$C48,T$9&lt;=$D48),IF($E48=1,3,IF($E48&gt;0,2,1)),"")</x:f>
      </x:c>
      <x:c r="U48" s="23" t="str">
        <x:f>IF(AND($H48="OK",$D$5="OK",U$9&gt;=$C48,U$9&lt;=$D48),IF($E48=1,3,IF($E48&gt;0,2,1)),"")</x:f>
      </x:c>
      <x:c r="V48" s="23" t="str">
        <x:f>IF(AND($H48="OK",$D$5="OK",V$9&gt;=$C48,V$9&lt;=$D48),IF($E48=1,3,IF($E48&gt;0,2,1)),"")</x:f>
      </x:c>
      <x:c r="W48" s="23" t="str">
        <x:f>IF(AND($H48="OK",$D$5="OK",W$9&gt;=$C48,W$9&lt;=$D48),IF($E48=1,3,IF($E48&gt;0,2,1)),"")</x:f>
      </x:c>
      <x:c r="X48" s="23" t="str">
        <x:f>IF(AND($H48="OK",$D$5="OK",X$9&gt;=$C48,X$9&lt;=$D48),IF($E48=1,3,IF($E48&gt;0,2,1)),"")</x:f>
      </x:c>
      <x:c r="Y48" s="23" t="str">
        <x:f>IF(AND($H48="OK",$D$5="OK",Y$9&gt;=$C48,Y$9&lt;=$D48),IF($E48=1,3,IF($E48&gt;0,2,1)),"")</x:f>
      </x:c>
      <x:c r="Z48" s="23" t="str">
        <x:f>IF(AND($H48="OK",$D$5="OK",Z$9&gt;=$C48,Z$9&lt;=$D48),IF($E48=1,3,IF($E48&gt;0,2,1)),"")</x:f>
      </x:c>
      <x:c r="AA48" s="23" t="str">
        <x:f>IF(AND($H48="OK",$D$5="OK",AA$9&gt;=$C48,AA$9&lt;=$D48),IF($E48=1,3,IF($E48&gt;0,2,1)),"")</x:f>
      </x:c>
      <x:c r="AB48" s="23" t="str">
        <x:f>IF(AND($H48="OK",$D$5="OK",AB$9&gt;=$C48,AB$9&lt;=$D48),IF($E48=1,3,IF($E48&gt;0,2,1)),"")</x:f>
      </x:c>
      <x:c r="AC48" s="23" t="str">
        <x:f>IF(AND($H48="OK",$D$5="OK",AC$9&gt;=$C48,AC$9&lt;=$D48),IF($E48=1,3,IF($E48&gt;0,2,1)),"")</x:f>
      </x:c>
      <x:c r="AD48" s="23" t="str">
        <x:f>IF(AND($H48="OK",$D$5="OK",AD$9&gt;=$C48,AD$9&lt;=$D48),IF($E48=1,3,IF($E48&gt;0,2,1)),"")</x:f>
      </x:c>
      <x:c r="AE48" s="23" t="str">
        <x:f>IF(AND($H48="OK",$D$5="OK",AE$9&gt;=$C48,AE$9&lt;=$D48),IF($E48=1,3,IF($E48&gt;0,2,1)),"")</x:f>
      </x:c>
      <x:c r="AF48" s="23" t="str">
        <x:f>IF(AND($H48="OK",$D$5="OK",AF$9&gt;=$C48,AF$9&lt;=$D48),IF($E48=1,3,IF($E48&gt;0,2,1)),"")</x:f>
      </x:c>
      <x:c r="AG48" s="23" t="str">
        <x:f>IF(AND($H48="OK",$D$5="OK",AG$9&gt;=$C48,AG$9&lt;=$D48),IF($E48=1,3,IF($E48&gt;0,2,1)),"")</x:f>
      </x:c>
      <x:c r="AH48" s="23" t="str">
        <x:f>IF(AND($H48="OK",$D$5="OK",AH$9&gt;=$C48,AH$9&lt;=$D48),IF($E48=1,3,IF($E48&gt;0,2,1)),"")</x:f>
      </x:c>
      <x:c r="AI48" s="23" t="str">
        <x:f>IF(AND($H48="OK",$D$5="OK",AI$9&gt;=$C48,AI$9&lt;=$D48),IF($E48=1,3,IF($E48&gt;0,2,1)),"")</x:f>
      </x:c>
      <x:c r="AJ48" s="23" t="str">
        <x:f>IF(AND($H48="OK",$D$5="OK",AJ$9&gt;=$C48,AJ$9&lt;=$D48),IF($E48=1,3,IF($E48&gt;0,2,1)),"")</x:f>
      </x:c>
      <x:c r="AK48" s="23" t="str">
        <x:f>IF(AND($H48="OK",$D$5="OK",AK$9&gt;=$C48,AK$9&lt;=$D48),IF($E48=1,3,IF($E48&gt;0,2,1)),"")</x:f>
      </x:c>
      <x:c r="AL48" s="23" t="str">
        <x:f>IF(AND($H48="OK",$D$5="OK",AL$9&gt;=$C48,AL$9&lt;=$D48),IF($E48=1,3,IF($E48&gt;0,2,1)),"")</x:f>
      </x:c>
      <x:c r="AM48" s="23" t="str">
        <x:f>IF(AND($H48="OK",$D$5="OK",AM$9&gt;=$C48,AM$9&lt;=$D48),IF($E48=1,3,IF($E48&gt;0,2,1)),"")</x:f>
      </x:c>
      <x:c r="AN48" s="23" t="str">
        <x:f>IF(AND($H48="OK",$D$5="OK",AN$9&gt;=$C48,AN$9&lt;=$D48),IF($E48=1,3,IF($E48&gt;0,2,1)),"")</x:f>
      </x:c>
      <x:c r="AO48" s="23" t="str">
        <x:f>IF(AND($H48="OK",$D$5="OK",AO$9&gt;=$C48,AO$9&lt;=$D48),IF($E48=1,3,IF($E48&gt;0,2,1)),"")</x:f>
      </x:c>
      <x:c r="AP48" s="23" t="str">
        <x:f>IF(AND($H48="OK",$D$5="OK",AP$9&gt;=$C48,AP$9&lt;=$D48),IF($E48=1,3,IF($E48&gt;0,2,1)),"")</x:f>
      </x:c>
      <x:c r="AQ48" s="23" t="str">
        <x:f>IF(AND($H48="OK",$D$5="OK",AQ$9&gt;=$C48,AQ$9&lt;=$D48),IF($E48=1,3,IF($E48&gt;0,2,1)),"")</x:f>
      </x:c>
      <x:c r="AR48" s="23" t="str">
        <x:f>IF(AND($H48="OK",$D$5="OK",AR$9&gt;=$C48,AR$9&lt;=$D48),IF($E48=1,3,IF($E48&gt;0,2,1)),"")</x:f>
      </x:c>
      <x:c r="AS48" s="23" t="str">
        <x:f>IF(AND($H48="OK",$D$5="OK",AS$9&gt;=$C48,AS$9&lt;=$D48),IF($E48=1,3,IF($E48&gt;0,2,1)),"")</x:f>
      </x:c>
      <x:c r="AT48" s="23" t="str">
        <x:f>IF(AND($H48="OK",$D$5="OK",AT$9&gt;=$C48,AT$9&lt;=$D48),IF($E48=1,3,IF($E48&gt;0,2,1)),"")</x:f>
      </x:c>
      <x:c r="AU48" s="23" t="str">
        <x:f>IF(AND($H48="OK",$D$5="OK",AU$9&gt;=$C48,AU$9&lt;=$D48),IF($E48=1,3,IF($E48&gt;0,2,1)),"")</x:f>
      </x:c>
      <x:c r="AV48" s="23" t="str">
        <x:f>IF(AND($H48="OK",$D$5="OK",AV$9&gt;=$C48,AV$9&lt;=$D48),IF($E48=1,3,IF($E48&gt;0,2,1)),"")</x:f>
      </x:c>
      <x:c r="AW48" s="23" t="str">
        <x:f>IF(AND($H48="OK",$D$5="OK",AW$9&gt;=$C48,AW$9&lt;=$D48),IF($E48=1,3,IF($E48&gt;0,2,1)),"")</x:f>
      </x:c>
      <x:c r="AX48" s="23" t="str">
        <x:f>IF(AND($H48="OK",$D$5="OK",AX$9&gt;=$C48,AX$9&lt;=$D48),IF($E48=1,3,IF($E48&gt;0,2,1)),"")</x:f>
      </x:c>
    </x:row>
    <x:row r="49" ht="30" customHeight="1">
      <x:c r="A49" s="8"/>
      <x:c r="B49" s="8"/>
      <x:c r="C49" s="11"/>
      <x:c r="D49" s="11"/>
      <x:c r="E49" s="12"/>
      <x:c r="F49" s="13" t="str">
        <x:f>IF(H49="OK",D49-C49+1,"")</x:f>
      </x:c>
      <x:c r="G49" s="10" t="str">
        <x:f>IF(H49="","",IF(H49&lt;&gt;"OK","Revisar datos",IF($D$5&lt;&gt;"OK","Revisar ajustes",IF(E49=1,"Terminada",IF(D49&lt;$B$5,"Atrasada",IF(E49&gt;0,"En curso","Pendiente"))))))</x:f>
      </x:c>
      <x:c r="H49" s="10" t="str">
        <x:f>IF(COUNTA(A49:E49)=0,"",IF(A49="","Falta actividad",IF(B49="","Falta responsable",IF(OR(C49="",D49=""),"Faltan fechas",IF(OR(NOT(ISNUMBER(C49)),NOT(ISNUMBER(D49))),"Fechas no válidas",IF(OR(C49&lt;DATE(2000,1,1),D49&gt;DATE(2099,12,31),C49&lt;&gt;INT(C49),D49&lt;&gt;INT(D49)),"Fechas no válidas",IF(D49&lt;C49,"Fin anterior al inicio",IF(OR(ISBLANK(E49),NOT(ISNUMBER(E49))),"Falta avance válido",IF(OR(E49&lt;0,E49&gt;1),"Avance fuera de rango","OK")))))))))</x:f>
      </x:c>
      <x:c r="I49" s="23" t="str">
        <x:f>IF(AND($H49="OK",$D$5="OK",I$9&gt;=$C49,I$9&lt;=$D49),IF($E49=1,3,IF($E49&gt;0,2,1)),"")</x:f>
      </x:c>
      <x:c r="J49" s="23" t="str">
        <x:f>IF(AND($H49="OK",$D$5="OK",J$9&gt;=$C49,J$9&lt;=$D49),IF($E49=1,3,IF($E49&gt;0,2,1)),"")</x:f>
      </x:c>
      <x:c r="K49" s="23" t="str">
        <x:f>IF(AND($H49="OK",$D$5="OK",K$9&gt;=$C49,K$9&lt;=$D49),IF($E49=1,3,IF($E49&gt;0,2,1)),"")</x:f>
      </x:c>
      <x:c r="L49" s="23" t="str">
        <x:f>IF(AND($H49="OK",$D$5="OK",L$9&gt;=$C49,L$9&lt;=$D49),IF($E49=1,3,IF($E49&gt;0,2,1)),"")</x:f>
      </x:c>
      <x:c r="M49" s="23" t="str">
        <x:f>IF(AND($H49="OK",$D$5="OK",M$9&gt;=$C49,M$9&lt;=$D49),IF($E49=1,3,IF($E49&gt;0,2,1)),"")</x:f>
      </x:c>
      <x:c r="N49" s="23" t="str">
        <x:f>IF(AND($H49="OK",$D$5="OK",N$9&gt;=$C49,N$9&lt;=$D49),IF($E49=1,3,IF($E49&gt;0,2,1)),"")</x:f>
      </x:c>
      <x:c r="O49" s="23" t="str">
        <x:f>IF(AND($H49="OK",$D$5="OK",O$9&gt;=$C49,O$9&lt;=$D49),IF($E49=1,3,IF($E49&gt;0,2,1)),"")</x:f>
      </x:c>
      <x:c r="P49" s="23" t="str">
        <x:f>IF(AND($H49="OK",$D$5="OK",P$9&gt;=$C49,P$9&lt;=$D49),IF($E49=1,3,IF($E49&gt;0,2,1)),"")</x:f>
      </x:c>
      <x:c r="Q49" s="23" t="str">
        <x:f>IF(AND($H49="OK",$D$5="OK",Q$9&gt;=$C49,Q$9&lt;=$D49),IF($E49=1,3,IF($E49&gt;0,2,1)),"")</x:f>
      </x:c>
      <x:c r="R49" s="23" t="str">
        <x:f>IF(AND($H49="OK",$D$5="OK",R$9&gt;=$C49,R$9&lt;=$D49),IF($E49=1,3,IF($E49&gt;0,2,1)),"")</x:f>
      </x:c>
      <x:c r="S49" s="23" t="str">
        <x:f>IF(AND($H49="OK",$D$5="OK",S$9&gt;=$C49,S$9&lt;=$D49),IF($E49=1,3,IF($E49&gt;0,2,1)),"")</x:f>
      </x:c>
      <x:c r="T49" s="23" t="str">
        <x:f>IF(AND($H49="OK",$D$5="OK",T$9&gt;=$C49,T$9&lt;=$D49),IF($E49=1,3,IF($E49&gt;0,2,1)),"")</x:f>
      </x:c>
      <x:c r="U49" s="23" t="str">
        <x:f>IF(AND($H49="OK",$D$5="OK",U$9&gt;=$C49,U$9&lt;=$D49),IF($E49=1,3,IF($E49&gt;0,2,1)),"")</x:f>
      </x:c>
      <x:c r="V49" s="23" t="str">
        <x:f>IF(AND($H49="OK",$D$5="OK",V$9&gt;=$C49,V$9&lt;=$D49),IF($E49=1,3,IF($E49&gt;0,2,1)),"")</x:f>
      </x:c>
      <x:c r="W49" s="23" t="str">
        <x:f>IF(AND($H49="OK",$D$5="OK",W$9&gt;=$C49,W$9&lt;=$D49),IF($E49=1,3,IF($E49&gt;0,2,1)),"")</x:f>
      </x:c>
      <x:c r="X49" s="23" t="str">
        <x:f>IF(AND($H49="OK",$D$5="OK",X$9&gt;=$C49,X$9&lt;=$D49),IF($E49=1,3,IF($E49&gt;0,2,1)),"")</x:f>
      </x:c>
      <x:c r="Y49" s="23" t="str">
        <x:f>IF(AND($H49="OK",$D$5="OK",Y$9&gt;=$C49,Y$9&lt;=$D49),IF($E49=1,3,IF($E49&gt;0,2,1)),"")</x:f>
      </x:c>
      <x:c r="Z49" s="23" t="str">
        <x:f>IF(AND($H49="OK",$D$5="OK",Z$9&gt;=$C49,Z$9&lt;=$D49),IF($E49=1,3,IF($E49&gt;0,2,1)),"")</x:f>
      </x:c>
      <x:c r="AA49" s="23" t="str">
        <x:f>IF(AND($H49="OK",$D$5="OK",AA$9&gt;=$C49,AA$9&lt;=$D49),IF($E49=1,3,IF($E49&gt;0,2,1)),"")</x:f>
      </x:c>
      <x:c r="AB49" s="23" t="str">
        <x:f>IF(AND($H49="OK",$D$5="OK",AB$9&gt;=$C49,AB$9&lt;=$D49),IF($E49=1,3,IF($E49&gt;0,2,1)),"")</x:f>
      </x:c>
      <x:c r="AC49" s="23" t="str">
        <x:f>IF(AND($H49="OK",$D$5="OK",AC$9&gt;=$C49,AC$9&lt;=$D49),IF($E49=1,3,IF($E49&gt;0,2,1)),"")</x:f>
      </x:c>
      <x:c r="AD49" s="23" t="str">
        <x:f>IF(AND($H49="OK",$D$5="OK",AD$9&gt;=$C49,AD$9&lt;=$D49),IF($E49=1,3,IF($E49&gt;0,2,1)),"")</x:f>
      </x:c>
      <x:c r="AE49" s="23" t="str">
        <x:f>IF(AND($H49="OK",$D$5="OK",AE$9&gt;=$C49,AE$9&lt;=$D49),IF($E49=1,3,IF($E49&gt;0,2,1)),"")</x:f>
      </x:c>
      <x:c r="AF49" s="23" t="str">
        <x:f>IF(AND($H49="OK",$D$5="OK",AF$9&gt;=$C49,AF$9&lt;=$D49),IF($E49=1,3,IF($E49&gt;0,2,1)),"")</x:f>
      </x:c>
      <x:c r="AG49" s="23" t="str">
        <x:f>IF(AND($H49="OK",$D$5="OK",AG$9&gt;=$C49,AG$9&lt;=$D49),IF($E49=1,3,IF($E49&gt;0,2,1)),"")</x:f>
      </x:c>
      <x:c r="AH49" s="23" t="str">
        <x:f>IF(AND($H49="OK",$D$5="OK",AH$9&gt;=$C49,AH$9&lt;=$D49),IF($E49=1,3,IF($E49&gt;0,2,1)),"")</x:f>
      </x:c>
      <x:c r="AI49" s="23" t="str">
        <x:f>IF(AND($H49="OK",$D$5="OK",AI$9&gt;=$C49,AI$9&lt;=$D49),IF($E49=1,3,IF($E49&gt;0,2,1)),"")</x:f>
      </x:c>
      <x:c r="AJ49" s="23" t="str">
        <x:f>IF(AND($H49="OK",$D$5="OK",AJ$9&gt;=$C49,AJ$9&lt;=$D49),IF($E49=1,3,IF($E49&gt;0,2,1)),"")</x:f>
      </x:c>
      <x:c r="AK49" s="23" t="str">
        <x:f>IF(AND($H49="OK",$D$5="OK",AK$9&gt;=$C49,AK$9&lt;=$D49),IF($E49=1,3,IF($E49&gt;0,2,1)),"")</x:f>
      </x:c>
      <x:c r="AL49" s="23" t="str">
        <x:f>IF(AND($H49="OK",$D$5="OK",AL$9&gt;=$C49,AL$9&lt;=$D49),IF($E49=1,3,IF($E49&gt;0,2,1)),"")</x:f>
      </x:c>
      <x:c r="AM49" s="23" t="str">
        <x:f>IF(AND($H49="OK",$D$5="OK",AM$9&gt;=$C49,AM$9&lt;=$D49),IF($E49=1,3,IF($E49&gt;0,2,1)),"")</x:f>
      </x:c>
      <x:c r="AN49" s="23" t="str">
        <x:f>IF(AND($H49="OK",$D$5="OK",AN$9&gt;=$C49,AN$9&lt;=$D49),IF($E49=1,3,IF($E49&gt;0,2,1)),"")</x:f>
      </x:c>
      <x:c r="AO49" s="23" t="str">
        <x:f>IF(AND($H49="OK",$D$5="OK",AO$9&gt;=$C49,AO$9&lt;=$D49),IF($E49=1,3,IF($E49&gt;0,2,1)),"")</x:f>
      </x:c>
      <x:c r="AP49" s="23" t="str">
        <x:f>IF(AND($H49="OK",$D$5="OK",AP$9&gt;=$C49,AP$9&lt;=$D49),IF($E49=1,3,IF($E49&gt;0,2,1)),"")</x:f>
      </x:c>
      <x:c r="AQ49" s="23" t="str">
        <x:f>IF(AND($H49="OK",$D$5="OK",AQ$9&gt;=$C49,AQ$9&lt;=$D49),IF($E49=1,3,IF($E49&gt;0,2,1)),"")</x:f>
      </x:c>
      <x:c r="AR49" s="23" t="str">
        <x:f>IF(AND($H49="OK",$D$5="OK",AR$9&gt;=$C49,AR$9&lt;=$D49),IF($E49=1,3,IF($E49&gt;0,2,1)),"")</x:f>
      </x:c>
      <x:c r="AS49" s="23" t="str">
        <x:f>IF(AND($H49="OK",$D$5="OK",AS$9&gt;=$C49,AS$9&lt;=$D49),IF($E49=1,3,IF($E49&gt;0,2,1)),"")</x:f>
      </x:c>
      <x:c r="AT49" s="23" t="str">
        <x:f>IF(AND($H49="OK",$D$5="OK",AT$9&gt;=$C49,AT$9&lt;=$D49),IF($E49=1,3,IF($E49&gt;0,2,1)),"")</x:f>
      </x:c>
      <x:c r="AU49" s="23" t="str">
        <x:f>IF(AND($H49="OK",$D$5="OK",AU$9&gt;=$C49,AU$9&lt;=$D49),IF($E49=1,3,IF($E49&gt;0,2,1)),"")</x:f>
      </x:c>
      <x:c r="AV49" s="23" t="str">
        <x:f>IF(AND($H49="OK",$D$5="OK",AV$9&gt;=$C49,AV$9&lt;=$D49),IF($E49=1,3,IF($E49&gt;0,2,1)),"")</x:f>
      </x:c>
      <x:c r="AW49" s="23" t="str">
        <x:f>IF(AND($H49="OK",$D$5="OK",AW$9&gt;=$C49,AW$9&lt;=$D49),IF($E49=1,3,IF($E49&gt;0,2,1)),"")</x:f>
      </x:c>
      <x:c r="AX49" s="23" t="str">
        <x:f>IF(AND($H49="OK",$D$5="OK",AX$9&gt;=$C49,AX$9&lt;=$D49),IF($E49=1,3,IF($E49&gt;0,2,1)),"")</x:f>
      </x:c>
    </x:row>
  </x:sheetData>
  <x:conditionalFormatting sqref="I10:AX49">
    <x:cfRule type="cellIs" dxfId="6" priority="1" operator="equal">
      <x:formula>1</x:formula>
    </x:cfRule>
    <x:cfRule type="cellIs" dxfId="7" priority="2" operator="equal">
      <x:formula>2</x:formula>
    </x:cfRule>
    <x:cfRule type="cellIs" dxfId="8" priority="3" operator="equal">
      <x:formula>3</x:formula>
    </x:cfRule>
  </x:conditionalFormatting>
  <x:conditionalFormatting sqref="H10:H49">
    <x:cfRule type="expression" dxfId="9" priority="4">
      <x:formula>AND($H10&lt;&gt;"",$H10&lt;&gt;"OK")</x:formula>
    </x:cfRule>
  </x:conditionalFormatting>
  <x:conditionalFormatting sqref="G10:G49">
    <x:cfRule type="containsText" dxfId="10" priority="5" operator="containsText" text="Atrasada"/>
  </x:conditionalFormatting>
  <x:conditionalFormatting sqref="D5:D5">
    <x:cfRule type="containsText" dxfId="11" priority="6" operator="containsText" text="Revisar"/>
  </x:conditionalFormatting>
  <x:dataValidations count="3">
    <x:dataValidation type="date" errorStyle="stop" operator="between" showErrorMessage="1" errorTitle="Revisa el dato" error="Introduce una fecha entre 2000 y 2099." sqref="C10:D49">
      <x:formula1>DATE(2000,1,1)</x:formula1>
      <x:formula2>DATE(2099,12,31)</x:formula2>
    </x:dataValidation>
    <x:dataValidation type="decimal" errorStyle="stop" operator="between" showErrorMessage="1" errorTitle="Revisa el dato" error="Escribe un porcentaje entre 0% y 100%, por ejemplo 50%." sqref="E10:E49">
      <x:formula1>0</x:formula1>
      <x:formula2>1</x:formula2>
    </x:dataValidation>
    <x:dataValidation type="date" errorStyle="stop" operator="between" showErrorMessage="1" errorTitle="Revisa el dato" error="Introduce una fecha válida entre 2000 y el 20/11/2099." sqref="B4:B5">
      <x:formula1>DATE(2000,1,1)</x:formula1>
      <x:formula2>DATE(2099,11,20)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c6a7c069cd724ae1"/>
  </x:tableParts>
</x:worksheet>
</file>

<file path=xl/worksheets/sheet3.xml><?xml version="1.0" encoding="utf-8"?>
<x:worksheet xmlns:x="http://schemas.openxmlformats.org/spreadsheetml/2006/main">
  <x:sheetPr>
    <x:tabColor rgb="FFABB8AD"/>
  </x:sheetPr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25"/>
    </x:row>
    <x:row r="2" ht="42" customHeight="1">
      <x:c r="A2" s="26" t="str">
        <x:v>Cómo usar el cronograma</x:v>
      </x:c>
    </x:row>
    <x:row r="3" ht="42" customHeight="1">
      <x:c r="A3" s="25" t="str">
        <x:v>Cronograma está vacío para tus tareas. Ejemplo contiene un taller ficticio. Las dos hojas funcionan por separado.</x:v>
      </x:c>
    </x:row>
    <x:row r="4" ht="42" customHeight="1">
      <x:c r="A4" s="25" t="str">
        <x:v>1. En B4 escribe el primer día que quieres ver. El calendario muestra 42 días seguidos, incluidos fines de semana.</x:v>
      </x:c>
    </x:row>
    <x:row r="5" ht="42" customHeight="1">
      <x:c r="A5" s="25" t="str">
        <x:v>2. En B5 escribe la fecha en la que revisas el plan. Actualízala manualmente: no cambia sola al abrir el archivo.</x:v>
      </x:c>
    </x:row>
    <x:row r="6" ht="42" customHeight="1">
      <x:c r="A6" s="25" t="str">
        <x:v>3. Introduce actividad, responsable, inicio, fin y avance en A10:E49. Escribe 0% para una tarea sin empezar.</x:v>
      </x:c>
    </x:row>
    <x:row r="7" ht="42" customHeight="1">
      <x:c r="A7" s="25" t="str">
        <x:v>4. Puedes registrar 40 tareas. Utiliza la siguiente fila amarilla disponible sin insertar ni borrar filas.</x:v>
      </x:c>
    </x:row>
    <x:row r="8" ht="42" customHeight="1">
      <x:c r="A8" s="25" t="str">
        <x:v>5. Escribe 50% para la mitad del trabajo, no 50. El porcentaje es una estimación manual, no se calcula por tiempo.</x:v>
      </x:c>
    </x:row>
    <x:row r="9" ht="42" customHeight="1">
      <x:c r="A9" s="25" t="str">
        <x:v>6. F:H y el calendario son fórmulas. Si faltan datos, Revisión de datos te indica qué corregir.</x:v>
      </x:c>
    </x:row>
    <x:row r="10" ht="42" customHeight="1">
      <x:c r="A10" s="25" t="str">
        <x:v>7. La duración cuenta inicio y fin: del 19 al 20 de octubre son 2 días naturales. Un solo día cuenta como 1.</x:v>
      </x:c>
    </x:row>
    <x:row r="11" ht="42" customHeight="1">
      <x:c r="A11" s="25" t="str">
        <x:v>8. Atrasada significa que Fin es anterior a B5 y el avance es menor del 100%. Una tarea que vence hoy no está atrasada.</x:v>
      </x:c>
    </x:row>
    <x:row r="12" ht="42" customHeight="1">
      <x:c r="A12" s="25" t="str">
        <x:v>9. Azul: pendiente (0%). Ámbar: en curso (más de 0% y menos de 100%). Verde: terminada (100%).</x:v>
      </x:c>
    </x:row>
    <x:row r="13" ht="42" customHeight="1">
      <x:c r="A13" s="25" t="str">
        <x:v>10. Toda la barra toma el color del avance. Su longitud representa las fechas previstas, no el porcentaje realizado.</x:v>
      </x:c>
    </x:row>
    <x:row r="14" ht="42" customHeight="1">
      <x:c r="A14" s="25" t="str">
        <x:v>11. Si no ves una barra, revisa H, los ajustes D5 y el intervalo B4:D4. La tarea puede quedar fuera de la vista.</x:v>
      </x:c>
    </x:row>
    <x:row r="15" ht="42" customHeight="1">
      <x:c r="A15" s="25" t="str">
        <x:v>12. Para mover el calendario, cambia B4. Las fechas de las tareas no se desplazan automáticamente.</x:v>
      </x:c>
    </x:row>
    <x:row r="16" ht="42" customHeight="1">
      <x:c r="A16" s="25" t="str">
        <x:v>13. Los filtros de A9:H9 permiten buscar responsables o estados. Los contadores siempre incluyen todas las tareas.</x:v>
      </x:c>
    </x:row>
    <x:row r="17" ht="42" customHeight="1">
      <x:c r="A17" s="25" t="str">
        <x:v>14. Para quitar una tarea, borra solo sus entradas en A:E. Mantén las fórmulas de F:AX.</x:v>
      </x:c>
    </x:row>
    <x:row r="18" ht="42" customHeight="1">
      <x:c r="A18" s="25" t="str">
        <x:v>15. No calcula dependencias, recursos ni festivos. Las tareas pueden solaparse y debes comprobar si es viable.</x:v>
      </x:c>
    </x:row>
    <x:row r="19" ht="42" customHeight="1">
      <x:c r="A19" s="25" t="str">
        <x:v>16. Para imprimir, selecciona las filas usadas de A:H, o de A:AX con calendario. Archivo &gt; Imprimir &gt; Imprimir selección.</x:v>
      </x:c>
    </x:row>
    <x:row r="20" ht="42" customHeight="1">
      <x:c r="A20" s="25" t="str">
        <x:v>17. Usa orientación horizontal y revisa la vista previa. Para el Gantt completo usa papel grande o varias páginas.</x:v>
      </x:c>
    </x:row>
    <x:row r="21" ht="42" customHeight="1">
      <x:c r="A21" s="25" t="str">
        <x:v>18. Ejemplo: revisión 23/10/2026. Hay 6 tareas, 1 terminada y 1 atrasada. Las duraciones son 2, 3, 7, 3, 1 y 2 días.</x:v>
      </x:c>
    </x:row>
    <x:row r="22" ht="42" customHeight="1">
      <x:c r="A22" s="25" t="str">
        <x:v>19. Prueba: cambia E11 a 100%. Reservar la sala pasa a Terminada y el contador de atrasadas baja de 1 a 0.</x:v>
      </x:c>
    </x:row>
    <x:row r="23" ht="42" customHeight="1">
      <x:c r="A23" s="25" t="str">
        <x:v>20. Prueba: borra C12. Aparece Faltan fechas, se borra la barra de esa tarea y Revisar datos sube a 1.</x:v>
      </x:c>
    </x:row>
    <x:row r="24" ht="42" customHeight="1">
      <x:c r="A24" s="25" t="str">
        <x:v>Archivo original de Excel Práctico. Datos de ejemplo ficticios. https://tuexcelpractico.com/</x:v>
      </x:c>
    </x:row>
    <x:row r="25" ht="42" customHeight="1">
      <x:c r="A25" s="25" t="str">
        <x:v>Comprobado con el motor de creación. La comprobación en Excel de escritorio está pendiente.</x:v>
      </x:c>
    </x:row>
  </x:sheetData>
  <x:pageMargins left="0.7" right="0.7" top="0.75" bottom="0.75" header="0.3" footer="0.3"/>
</x:worksheet>
</file>